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700" activeTab="2"/>
  </bookViews>
  <sheets>
    <sheet name="หน้าปก" sheetId="1" r:id="rId1"/>
    <sheet name="มาตรฐานการเรียนรู้ ตัวชี้วัด" sheetId="2" r:id="rId2"/>
    <sheet name="เวลาเรียน" sheetId="3" r:id="rId3"/>
    <sheet name="บันทึกคะแนน" sheetId="4" r:id="rId4"/>
    <sheet name="ประเมินอ่านคิดวิเคราะห์" sheetId="5" r:id="rId5"/>
    <sheet name="คุณลักษณะอันพึงประสงค์1" sheetId="6" r:id="rId6"/>
  </sheets>
  <definedNames/>
  <calcPr fullCalcOnLoad="1"/>
</workbook>
</file>

<file path=xl/sharedStrings.xml><?xml version="1.0" encoding="utf-8"?>
<sst xmlns="http://schemas.openxmlformats.org/spreadsheetml/2006/main" count="213" uniqueCount="162">
  <si>
    <t>แบบบันทึกผลการพัฒนาคุณภาพผู้เรียน</t>
  </si>
  <si>
    <t>โรงเรียนบ้านบ่อรัง</t>
  </si>
  <si>
    <t>สำนักงานเขตพื้นที่การศึกษาประถมศึกษาเพชรบูรณ์ เขต 3</t>
  </si>
  <si>
    <t xml:space="preserve"> </t>
  </si>
  <si>
    <t>จำนวนนักเรียนทั้งหมด</t>
  </si>
  <si>
    <t>สรุปผลการเรียน</t>
  </si>
  <si>
    <t>จำนวนนักเรียนที่ได้ระดับผลการเรียน (คน)</t>
  </si>
  <si>
    <t>จำนวนนักเรียนที่ได้</t>
  </si>
  <si>
    <t>ร</t>
  </si>
  <si>
    <t>มส</t>
  </si>
  <si>
    <t>ร้อยละ</t>
  </si>
  <si>
    <t>ผลการประเมินคุณลักษณะอันพึงประสงค์</t>
  </si>
  <si>
    <t>ผลการประเมินการอ่าน คิด วิเคราะห์ และการเขียนสื่อความ</t>
  </si>
  <si>
    <t>ระดับคุณภาพ</t>
  </si>
  <si>
    <t>จำนวนที่ได้</t>
  </si>
  <si>
    <t>คน</t>
  </si>
  <si>
    <t xml:space="preserve">        คน</t>
  </si>
  <si>
    <t xml:space="preserve">     ร้อยละ</t>
  </si>
  <si>
    <t>ดีเยี่ยม</t>
  </si>
  <si>
    <t>ดี</t>
  </si>
  <si>
    <t>ผ่าน</t>
  </si>
  <si>
    <t>การอนุมัติผลการพัฒนาคุณภาพผู้เรียน</t>
  </si>
  <si>
    <t>ลงชื่อ....................................ครูผู้สอน</t>
  </si>
  <si>
    <t>( นายปิยะพงษ์  บุญนิล )</t>
  </si>
  <si>
    <t>เรียนเสนอเพื่อพิจารณา</t>
  </si>
  <si>
    <t xml:space="preserve">                   อนุมัติ                                        </t>
  </si>
  <si>
    <t xml:space="preserve">                   ไม่อนุมัติ                                        </t>
  </si>
  <si>
    <t>ลงชื่อ...................................ผู้อำนวยการสถานศึกษา</t>
  </si>
  <si>
    <t>บันทึกเวลาเรียน</t>
  </si>
  <si>
    <r>
      <rPr>
        <sz val="12"/>
        <rFont val="TH SarabunPSK"/>
        <family val="2"/>
      </rPr>
      <t xml:space="preserve">จำนวนชั่วโมงทั้งหมดต่อ </t>
    </r>
    <r>
      <rPr>
        <sz val="12"/>
        <rFont val="TH SarabunPSK"/>
        <family val="2"/>
      </rPr>
      <t xml:space="preserve">1 </t>
    </r>
    <r>
      <rPr>
        <sz val="12"/>
        <rFont val="TH SarabunPSK"/>
        <family val="2"/>
      </rPr>
      <t xml:space="preserve">ภาคเรียน </t>
    </r>
    <r>
      <rPr>
        <sz val="12"/>
        <rFont val="TH SarabunPSK"/>
        <family val="2"/>
      </rPr>
      <t xml:space="preserve">= 20 </t>
    </r>
    <r>
      <rPr>
        <sz val="12"/>
        <rFont val="TH SarabunPSK"/>
        <family val="2"/>
      </rPr>
      <t xml:space="preserve">ชั่วโมง จำนวนชั่วโมงที่ต้องเรียนทั้งหมดต่อ </t>
    </r>
    <r>
      <rPr>
        <sz val="12"/>
        <rFont val="TH SarabunPSK"/>
        <family val="2"/>
      </rPr>
      <t xml:space="preserve">1 </t>
    </r>
    <r>
      <rPr>
        <sz val="12"/>
        <rFont val="TH SarabunPSK"/>
        <family val="2"/>
      </rPr>
      <t xml:space="preserve">ภาคเรียน </t>
    </r>
    <r>
      <rPr>
        <sz val="12"/>
        <rFont val="TH SarabunPSK"/>
        <family val="2"/>
      </rPr>
      <t xml:space="preserve">= 20 </t>
    </r>
    <r>
      <rPr>
        <sz val="12"/>
        <rFont val="TH SarabunPSK"/>
        <family val="2"/>
      </rPr>
      <t xml:space="preserve">ชั่วโมง </t>
    </r>
    <r>
      <rPr>
        <sz val="12"/>
        <rFont val="TH SarabunPSK"/>
        <family val="2"/>
      </rPr>
      <t xml:space="preserve">80 % = 16 </t>
    </r>
    <r>
      <rPr>
        <sz val="12"/>
        <rFont val="TH SarabunPSK"/>
        <family val="2"/>
      </rPr>
      <t xml:space="preserve">ชั่วโมง </t>
    </r>
    <r>
      <rPr>
        <sz val="12"/>
        <rFont val="TH SarabunPSK"/>
        <family val="2"/>
      </rPr>
      <t xml:space="preserve">70 %  =  14 </t>
    </r>
    <r>
      <rPr>
        <sz val="12"/>
        <rFont val="TH SarabunPSK"/>
        <family val="2"/>
      </rPr>
      <t>ชั่วโมง</t>
    </r>
  </si>
  <si>
    <t>เลขที่</t>
  </si>
  <si>
    <t>เลขประจำตัว</t>
  </si>
  <si>
    <r>
      <rPr>
        <sz val="14"/>
        <rFont val="TH SarabunPSK"/>
        <family val="2"/>
      </rPr>
      <t xml:space="preserve">ชื่อ  </t>
    </r>
    <r>
      <rPr>
        <sz val="14"/>
        <rFont val="TH SarabunPSK"/>
        <family val="2"/>
      </rPr>
      <t xml:space="preserve">-  </t>
    </r>
    <r>
      <rPr>
        <sz val="14"/>
        <rFont val="TH SarabunPSK"/>
        <family val="2"/>
      </rPr>
      <t>สกุล</t>
    </r>
  </si>
  <si>
    <t>ชั่วโมง</t>
  </si>
  <si>
    <t>เวลาเรียน</t>
  </si>
  <si>
    <t>วันที่</t>
  </si>
  <si>
    <t>การประเมิน</t>
  </si>
  <si>
    <t>รวมเก็บ</t>
  </si>
  <si>
    <t>ปลายภาค</t>
  </si>
  <si>
    <t>รวม</t>
  </si>
  <si>
    <t>เกรด</t>
  </si>
  <si>
    <t>แก้ ไข</t>
  </si>
  <si>
    <r>
      <rPr>
        <sz val="14"/>
        <rFont val="TH SarabunPSK"/>
        <family val="2"/>
      </rPr>
      <t>เก็บ</t>
    </r>
    <r>
      <rPr>
        <sz val="14"/>
        <rFont val="TH SarabunPSK"/>
        <family val="2"/>
      </rPr>
      <t>1</t>
    </r>
  </si>
  <si>
    <r>
      <rPr>
        <sz val="14"/>
        <rFont val="TH SarabunPSK"/>
        <family val="2"/>
      </rPr>
      <t>เก็บ</t>
    </r>
    <r>
      <rPr>
        <sz val="14"/>
        <rFont val="TH SarabunPSK"/>
        <family val="2"/>
      </rPr>
      <t>2</t>
    </r>
  </si>
  <si>
    <t>กลางภาค</t>
  </si>
  <si>
    <t>ตำแหน่งครู</t>
  </si>
  <si>
    <r>
      <rPr>
        <b/>
        <sz val="14"/>
        <rFont val="TH SarabunPSK"/>
        <family val="2"/>
      </rPr>
      <t xml:space="preserve">แบบประเมินการอ่าน คิดวิเคราะห์และเขียน  ชั้นมัธยมศึกษาปีที่ </t>
    </r>
    <r>
      <rPr>
        <b/>
        <sz val="14"/>
        <rFont val="TH SarabunPSK"/>
        <family val="2"/>
      </rPr>
      <t>4</t>
    </r>
  </si>
  <si>
    <t>รายการประเมิน</t>
  </si>
  <si>
    <r>
      <rPr>
        <sz val="10"/>
        <rFont val="TH SarabunPSK"/>
        <family val="2"/>
      </rPr>
      <t xml:space="preserve">อ่าน คิดวิเคราะห์ และเขียน </t>
    </r>
    <r>
      <rPr>
        <sz val="10"/>
        <rFont val="TH SarabunPSK"/>
        <family val="2"/>
      </rPr>
      <t>(</t>
    </r>
    <r>
      <rPr>
        <sz val="10"/>
        <rFont val="TH SarabunPSK"/>
        <family val="2"/>
      </rPr>
      <t xml:space="preserve">ข้อที่ </t>
    </r>
    <r>
      <rPr>
        <sz val="10"/>
        <rFont val="TH SarabunPSK"/>
        <family val="2"/>
      </rPr>
      <t xml:space="preserve">/ </t>
    </r>
    <r>
      <rPr>
        <sz val="10"/>
        <rFont val="TH SarabunPSK"/>
        <family val="2"/>
      </rPr>
      <t>คะแนน</t>
    </r>
    <r>
      <rPr>
        <sz val="10"/>
        <rFont val="TH SarabunPSK"/>
        <family val="2"/>
      </rPr>
      <t>)</t>
    </r>
  </si>
  <si>
    <t xml:space="preserve">  สรุป ผล</t>
  </si>
  <si>
    <r>
      <rPr>
        <sz val="7"/>
        <rFont val="TH SarabunPSK"/>
        <family val="2"/>
      </rPr>
      <t xml:space="preserve">20 </t>
    </r>
    <r>
      <rPr>
        <sz val="7"/>
        <rFont val="TH SarabunPSK"/>
        <family val="2"/>
      </rPr>
      <t>คะแนน</t>
    </r>
  </si>
  <si>
    <t>ตัวชี้วัดความสามารถในการอ่าน คิดวิเคราะห์ และเขียน</t>
  </si>
  <si>
    <r>
      <rPr>
        <sz val="12"/>
        <rFont val="TH SarabunPSK"/>
        <family val="2"/>
      </rPr>
      <t xml:space="preserve">  1. </t>
    </r>
    <r>
      <rPr>
        <sz val="12"/>
        <rFont val="TH SarabunPSK"/>
        <family val="2"/>
      </rPr>
      <t>สามารถคัดสรรสื่อที่ต้องการอ่านเพื่อหาข้อมูล</t>
    </r>
  </si>
  <si>
    <t xml:space="preserve">      สารสนเทศได้ตามวัตถุประสงค์ สามารถสร้าง</t>
  </si>
  <si>
    <t xml:space="preserve">      ความเข้าใจ และประยุกต์ใช้ความรู้จากการอ่าน</t>
  </si>
  <si>
    <r>
      <rPr>
        <sz val="12"/>
        <rFont val="TH SarabunPSK"/>
        <family val="2"/>
      </rPr>
      <t xml:space="preserve">  2. </t>
    </r>
    <r>
      <rPr>
        <sz val="12"/>
        <rFont val="TH SarabunPSK"/>
        <family val="2"/>
      </rPr>
      <t>สามารถจับประเด็นสำคัญ  และประเด็นสนับสนุน</t>
    </r>
  </si>
  <si>
    <t xml:space="preserve">      โต้แย้ง</t>
  </si>
  <si>
    <r>
      <rPr>
        <sz val="12"/>
        <rFont val="TH SarabunPSK"/>
        <family val="2"/>
      </rPr>
      <t xml:space="preserve">  3. </t>
    </r>
    <r>
      <rPr>
        <sz val="12"/>
        <rFont val="TH SarabunPSK"/>
        <family val="2"/>
      </rPr>
      <t>สามารถวิเคราะห์ วิจารณ์ความสมเหตุสมผล</t>
    </r>
  </si>
  <si>
    <t xml:space="preserve">      ความน่าเชื่อถือ ลำดับความและความเป็นไปได้</t>
  </si>
  <si>
    <t xml:space="preserve">      ของเรื่องที่อ่าน</t>
  </si>
  <si>
    <r>
      <rPr>
        <sz val="12"/>
        <rFont val="TH SarabunPSK"/>
        <family val="2"/>
      </rPr>
      <t xml:space="preserve">  4. </t>
    </r>
    <r>
      <rPr>
        <sz val="12"/>
        <rFont val="TH SarabunPSK"/>
        <family val="2"/>
      </rPr>
      <t>สามารถสรุปคุณค่า  แนวคิด แง่คิดที่ได้จากการอ่าน</t>
    </r>
  </si>
  <si>
    <r>
      <rPr>
        <sz val="12"/>
        <rFont val="TH SarabunPSK"/>
        <family val="2"/>
      </rPr>
      <t xml:space="preserve">  5. </t>
    </r>
    <r>
      <rPr>
        <sz val="12"/>
        <rFont val="TH SarabunPSK"/>
        <family val="2"/>
      </rPr>
      <t>สามารถสรุป อภิปราย ขยายความคิดเห็น โต้แย้ง</t>
    </r>
  </si>
  <si>
    <t xml:space="preserve">      สนับสนุน โน้มน้าว โดยการเขียนสื่อสารในรูป</t>
  </si>
  <si>
    <t xml:space="preserve">      แบบต่าง ๆ เช่น ผังความคิด เป็นต้น</t>
  </si>
  <si>
    <r>
      <rPr>
        <sz val="14"/>
        <rFont val="TH SarabunPSK"/>
        <family val="2"/>
      </rPr>
      <t>ลงชื่อ</t>
    </r>
    <r>
      <rPr>
        <sz val="14"/>
        <rFont val="TH SarabunPSK"/>
        <family val="2"/>
      </rPr>
      <t>.....................................................</t>
    </r>
    <r>
      <rPr>
        <sz val="14"/>
        <rFont val="TH SarabunPSK"/>
        <family val="2"/>
      </rPr>
      <t>ครูผู้สอน</t>
    </r>
  </si>
  <si>
    <r>
      <rPr>
        <sz val="14"/>
        <rFont val="TH SarabunPSK"/>
        <family val="2"/>
      </rPr>
      <t>ลงชื่อ</t>
    </r>
    <r>
      <rPr>
        <sz val="14"/>
        <rFont val="TH SarabunPSK"/>
        <family val="2"/>
      </rPr>
      <t>.....................................................</t>
    </r>
  </si>
  <si>
    <r>
      <rPr>
        <sz val="14"/>
        <rFont val="TH SarabunPSK"/>
        <family val="2"/>
      </rPr>
      <t>(</t>
    </r>
    <r>
      <rPr>
        <sz val="14"/>
        <rFont val="TH SarabunPSK"/>
        <family val="2"/>
      </rPr>
      <t>นายปิยะพงษ์  บุญนิล</t>
    </r>
    <r>
      <rPr>
        <sz val="14"/>
        <rFont val="TH SarabunPSK"/>
        <family val="2"/>
      </rPr>
      <t>)</t>
    </r>
  </si>
  <si>
    <t>ผู้อำนวยการสถานศึกษา</t>
  </si>
  <si>
    <t>ข้อ</t>
  </si>
  <si>
    <t>พฤติกรรม</t>
  </si>
  <si>
    <r>
      <rPr>
        <b/>
        <sz val="14"/>
        <rFont val="TH SarabunPSK"/>
        <family val="2"/>
      </rPr>
      <t xml:space="preserve">ชื่อ  </t>
    </r>
    <r>
      <rPr>
        <b/>
        <sz val="14"/>
        <rFont val="TH SarabunPSK"/>
        <family val="2"/>
      </rPr>
      <t xml:space="preserve">-  </t>
    </r>
    <r>
      <rPr>
        <b/>
        <sz val="14"/>
        <rFont val="TH SarabunPSK"/>
        <family val="2"/>
      </rPr>
      <t>สกุล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</si>
  <si>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1 </t>
    </r>
    <r>
      <rPr>
        <sz val="14"/>
        <rFont val="TH SarabunPSK"/>
        <family val="2"/>
      </rPr>
      <t>รักชาติ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</si>
  <si>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2 </t>
    </r>
    <r>
      <rPr>
        <sz val="14"/>
        <rFont val="TH SarabunPSK"/>
        <family val="2"/>
      </rPr>
      <t>ซื่อสัตย์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</si>
  <si>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3 </t>
    </r>
    <r>
      <rPr>
        <sz val="14"/>
        <rFont val="TH SarabunPSK"/>
        <family val="2"/>
      </rPr>
      <t>มีวินัย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</si>
  <si>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4 </t>
    </r>
    <r>
      <rPr>
        <sz val="14"/>
        <rFont val="TH SarabunPSK"/>
        <family val="2"/>
      </rPr>
      <t>ใฝ่เรียนรู้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</si>
  <si>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5 </t>
    </r>
    <r>
      <rPr>
        <sz val="14"/>
        <rFont val="TH SarabunPSK"/>
        <family val="2"/>
      </rPr>
      <t>อยู่อย่างพอเพียง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</si>
  <si>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6 </t>
    </r>
    <r>
      <rPr>
        <sz val="14"/>
        <rFont val="TH SarabunPSK"/>
        <family val="2"/>
      </rPr>
      <t>มุ่งมั่นทำงาน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</si>
  <si>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7 </t>
    </r>
    <r>
      <rPr>
        <sz val="14"/>
        <rFont val="TH SarabunPSK"/>
        <family val="2"/>
      </rPr>
      <t>รักความเป็นไทย</t>
    </r>
  </si>
  <si>
    <r>
      <rPr>
        <sz val="14"/>
        <rFont val="TH SarabunPSK"/>
        <family val="2"/>
      </rPr>
      <t xml:space="preserve">ข้อที่ </t>
    </r>
    <r>
      <rPr>
        <sz val="14"/>
        <rFont val="TH SarabunPSK"/>
        <family val="2"/>
      </rPr>
      <t xml:space="preserve">8 </t>
    </r>
    <r>
      <rPr>
        <sz val="14"/>
        <rFont val="TH SarabunPSK"/>
        <family val="2"/>
      </rPr>
      <t>มีจิตสาธารณะ</t>
    </r>
  </si>
  <si>
    <t>ผลการประเมิน</t>
  </si>
  <si>
    <t>สรุป</t>
  </si>
  <si>
    <t>รักชาติ ศาสน์ กษัตริย์</t>
  </si>
  <si>
    <r>
      <rPr>
        <sz val="12"/>
        <rFont val="TH SarabunPSK"/>
        <family val="2"/>
      </rPr>
      <t xml:space="preserve">  1.1 </t>
    </r>
    <r>
      <rPr>
        <sz val="12"/>
        <rFont val="TH SarabunPSK"/>
        <family val="2"/>
      </rPr>
      <t>เป็นพลเมืองดีของชาติ</t>
    </r>
  </si>
  <si>
    <r>
      <rPr>
        <sz val="12"/>
        <rFont val="TH SarabunPSK"/>
        <family val="2"/>
      </rPr>
      <t xml:space="preserve">  1.2 </t>
    </r>
    <r>
      <rPr>
        <sz val="12"/>
        <rFont val="TH SarabunPSK"/>
        <family val="2"/>
      </rPr>
      <t>ธำรงไว้ซึ่งความเป็นชาติไทย</t>
    </r>
  </si>
  <si>
    <r>
      <rPr>
        <sz val="12"/>
        <rFont val="TH SarabunPSK"/>
        <family val="2"/>
      </rPr>
      <t xml:space="preserve">  1.3 </t>
    </r>
    <r>
      <rPr>
        <sz val="12"/>
        <rFont val="TH SarabunPSK"/>
        <family val="2"/>
      </rPr>
      <t>ศรัทธา ยึดมั่น และปฏิบัติตนตาม</t>
    </r>
  </si>
  <si>
    <t xml:space="preserve">      หลักศาสนา</t>
  </si>
  <si>
    <r>
      <rPr>
        <sz val="11"/>
        <rFont val="TH SarabunPSK"/>
        <family val="2"/>
      </rPr>
      <t xml:space="preserve">  1.4 </t>
    </r>
    <r>
      <rPr>
        <sz val="11"/>
        <rFont val="TH SarabunPSK"/>
        <family val="2"/>
      </rPr>
      <t>เคารพเทิดทูนสถาบันพระมหากษัตริย์</t>
    </r>
  </si>
  <si>
    <t>ซื่อสัตย์สุจริต</t>
  </si>
  <si>
    <r>
      <rPr>
        <sz val="12"/>
        <rFont val="TH SarabunPSK"/>
        <family val="2"/>
      </rPr>
      <t xml:space="preserve">  2.1 </t>
    </r>
    <r>
      <rPr>
        <sz val="12"/>
        <rFont val="TH SarabunPSK"/>
        <family val="2"/>
      </rPr>
      <t>ประพฤติตรงตามความเป็นจริง</t>
    </r>
  </si>
  <si>
    <t>ต่อตนเองทั้งทางกาย วาจา ใจ</t>
  </si>
  <si>
    <r>
      <rPr>
        <sz val="12"/>
        <rFont val="TH SarabunPSK"/>
        <family val="2"/>
      </rPr>
      <t xml:space="preserve">  2.2 </t>
    </r>
    <r>
      <rPr>
        <sz val="12"/>
        <rFont val="TH SarabunPSK"/>
        <family val="2"/>
      </rPr>
      <t>ประพฤติตรงตามความเป็นจริง</t>
    </r>
  </si>
  <si>
    <t>ต่อผู้อื่นทั้งทางกาย วาจา ใจ</t>
  </si>
  <si>
    <t>มีวินัย</t>
  </si>
  <si>
    <r>
      <rPr>
        <sz val="12"/>
        <rFont val="TH SarabunPSK"/>
        <family val="2"/>
      </rPr>
      <t xml:space="preserve">  3.1 </t>
    </r>
    <r>
      <rPr>
        <sz val="12"/>
        <rFont val="TH SarabunPSK"/>
        <family val="2"/>
      </rPr>
      <t xml:space="preserve">ปฏิบัติตามข้อตกลง กฎเกณฑ์ </t>
    </r>
  </si>
  <si>
    <t xml:space="preserve"> ระเบียบ ข้อบังคับของครอบครัว</t>
  </si>
  <si>
    <t>โรงเรียน และสังคม</t>
  </si>
  <si>
    <t>ใฝ่เรียนรู้</t>
  </si>
  <si>
    <r>
      <rPr>
        <sz val="11"/>
        <rFont val="TH SarabunPSK"/>
        <family val="2"/>
      </rPr>
      <t xml:space="preserve">  4.1 </t>
    </r>
    <r>
      <rPr>
        <sz val="11"/>
        <rFont val="TH SarabunPSK"/>
        <family val="2"/>
      </rPr>
      <t>ตั้งใจ เพียรพยายามในการเรียนและ</t>
    </r>
  </si>
  <si>
    <t>เข้าร่วมกิจกรรมการเรียนรู้</t>
  </si>
  <si>
    <r>
      <rPr>
        <sz val="12"/>
        <rFont val="TH SarabunPSK"/>
        <family val="2"/>
      </rPr>
      <t xml:space="preserve">  4.2 </t>
    </r>
    <r>
      <rPr>
        <sz val="12"/>
        <rFont val="TH SarabunPSK"/>
        <family val="2"/>
      </rPr>
      <t>แสวงหาความรู้จากแหล่งเรียนรู้</t>
    </r>
  </si>
  <si>
    <t>ต่างๆ ทั้งภายในและภายนอกโรงเรียน</t>
  </si>
  <si>
    <t>ด้วยการเลือกใช้สื่ออย่างเหมาะสม บัน</t>
  </si>
  <si>
    <t>ทึกความรู้ วิเคราะห์ สรุปเป็นองค์ความรู้</t>
  </si>
  <si>
    <t>และสามารถนำไปใช้ในชีวิตประจำวันได้</t>
  </si>
  <si>
    <t>อยู่อย่างพอเพียง</t>
  </si>
  <si>
    <r>
      <rPr>
        <sz val="12"/>
        <rFont val="TH SarabunPSK"/>
        <family val="2"/>
      </rPr>
      <t xml:space="preserve">  5.1 </t>
    </r>
    <r>
      <rPr>
        <sz val="12"/>
        <rFont val="TH SarabunPSK"/>
        <family val="2"/>
      </rPr>
      <t>ดำเนินชีวิตอย่างพอประมาณ มี</t>
    </r>
  </si>
  <si>
    <t>เหตุผล รอบคอบ มีคุณธรรม</t>
  </si>
  <si>
    <r>
      <rPr>
        <sz val="12"/>
        <rFont val="TH SarabunPSK"/>
        <family val="2"/>
      </rPr>
      <t xml:space="preserve">  5.2 </t>
    </r>
    <r>
      <rPr>
        <sz val="12"/>
        <rFont val="TH SarabunPSK"/>
        <family val="2"/>
      </rPr>
      <t>มีภูมคุ้มกันในตัวที่ดี ปรับตัวเพื่อ</t>
    </r>
  </si>
  <si>
    <t>อยู่ในสังคมได้อย่างมีความสุข</t>
  </si>
  <si>
    <t>มุ่งมั่นในการทำงาน</t>
  </si>
  <si>
    <r>
      <rPr>
        <sz val="12"/>
        <rFont val="TH SarabunPSK"/>
        <family val="2"/>
      </rPr>
      <t xml:space="preserve">  6.1 </t>
    </r>
    <r>
      <rPr>
        <sz val="12"/>
        <rFont val="TH SarabunPSK"/>
        <family val="2"/>
      </rPr>
      <t>ตั้งใจและรับผิดชอบในหน้าที่</t>
    </r>
  </si>
  <si>
    <t>การงาน</t>
  </si>
  <si>
    <r>
      <rPr>
        <sz val="12"/>
        <rFont val="TH SarabunPSK"/>
        <family val="2"/>
      </rPr>
      <t xml:space="preserve">  6.2 </t>
    </r>
    <r>
      <rPr>
        <sz val="12"/>
        <rFont val="TH SarabunPSK"/>
        <family val="2"/>
      </rPr>
      <t>ทำงานด้วยความเพียรพยายามและ</t>
    </r>
  </si>
  <si>
    <t>อดทนเพื่อให้งานสำเร็จตามเป้าหมาย</t>
  </si>
  <si>
    <t>รักความเป็นไทย</t>
  </si>
  <si>
    <r>
      <rPr>
        <sz val="12"/>
        <rFont val="TH SarabunPSK"/>
        <family val="2"/>
      </rPr>
      <t xml:space="preserve">  7.1 </t>
    </r>
    <r>
      <rPr>
        <sz val="12"/>
        <rFont val="TH SarabunPSK"/>
        <family val="2"/>
      </rPr>
      <t>ภาคภูมิใจในขนบธรรมเนียม</t>
    </r>
  </si>
  <si>
    <t>ประเพณี ศิลปะ วัฒนธรรมไทย และมี</t>
  </si>
  <si>
    <t>ความกตัญญูกตเวที</t>
  </si>
  <si>
    <r>
      <rPr>
        <sz val="12"/>
        <rFont val="TH SarabunPSK"/>
        <family val="2"/>
      </rPr>
      <t xml:space="preserve">  7.2 </t>
    </r>
    <r>
      <rPr>
        <sz val="12"/>
        <rFont val="TH SarabunPSK"/>
        <family val="2"/>
      </rPr>
      <t>เห็นคุณค่าและใช้ภาษาไทยในการ</t>
    </r>
  </si>
  <si>
    <t>สื่อสารได้อย่างถูกต้องเหมาะสม</t>
  </si>
  <si>
    <r>
      <rPr>
        <sz val="12"/>
        <rFont val="TH SarabunPSK"/>
        <family val="2"/>
      </rPr>
      <t xml:space="preserve">  7.3 </t>
    </r>
    <r>
      <rPr>
        <sz val="12"/>
        <rFont val="TH SarabunPSK"/>
        <family val="2"/>
      </rPr>
      <t>อนุรักษ์และสืบทอดภูมิปัญญาไทย</t>
    </r>
  </si>
  <si>
    <t>มีจิตสาธารณะ</t>
  </si>
  <si>
    <r>
      <rPr>
        <sz val="11"/>
        <rFont val="TH SarabunPSK"/>
        <family val="2"/>
      </rPr>
      <t xml:space="preserve">  8.1 </t>
    </r>
    <r>
      <rPr>
        <sz val="11"/>
        <rFont val="TH SarabunPSK"/>
        <family val="2"/>
      </rPr>
      <t>ช่วยเหลือผู้อื่นด้วยความเต็มใจ และ</t>
    </r>
  </si>
  <si>
    <t>พึงพอใจ โดยไม่หวังผลตอบแทน</t>
  </si>
  <si>
    <r>
      <rPr>
        <sz val="12"/>
        <rFont val="TH SarabunPSK"/>
        <family val="2"/>
      </rPr>
      <t xml:space="preserve">  8.2 </t>
    </r>
    <r>
      <rPr>
        <sz val="12"/>
        <rFont val="TH SarabunPSK"/>
        <family val="2"/>
      </rPr>
      <t>เข้าร่วมกิจกรรมที่เป็นประโยชน์</t>
    </r>
  </si>
  <si>
    <t>ต่อโรงเรียน ชุมชน และสังคม</t>
  </si>
  <si>
    <t>ลงชื่อ....................................................ครูผู้สอน</t>
  </si>
  <si>
    <t>ลงชื่อ.................................................</t>
  </si>
  <si>
    <t>(นายปิยะพงษ์  บุญนิล)</t>
  </si>
  <si>
    <t>อำเภอวิเชียรบุรี  จังหวัดเพชรบูรณ์</t>
  </si>
  <si>
    <t>ช่วงชั้นมัธยมศึกษาตอนปลาย</t>
  </si>
  <si>
    <t>จำนวน 1 ชั่วโมง/สัปดาห์  จำนวน 20 ชั่วโมง/เทอม  จำนวน 0.5 หน่วยกิต</t>
  </si>
  <si>
    <t>บันทึกคะแนน / ผลการเรียน</t>
  </si>
  <si>
    <t>( นายวัฒนศิลป์ สิงห์เครือ )</t>
  </si>
  <si>
    <t>(นายวัฒนศิลป์ สิงห์เครือ)</t>
  </si>
  <si>
    <t>นายมหัศจรรย์ ชูฤทธิ์</t>
  </si>
  <si>
    <t>นายรัชพล นิ่งสำโรง</t>
  </si>
  <si>
    <t>เด็กหญิงปนิดา  ไชยพันธ์</t>
  </si>
  <si>
    <t>เด็กหญิงแพรวา  เผือกโคกสูง</t>
  </si>
  <si>
    <t>เด็กหญิงธิดา  บุญมาก</t>
  </si>
  <si>
    <t>เด็กหญิงสุวิมล  เสียดขุนทด</t>
  </si>
  <si>
    <t>เด็กหญิงจันทิมา  ไหววิจิตร</t>
  </si>
  <si>
    <t>นายเรวัฒน์ โทขุนทด</t>
  </si>
  <si>
    <r>
      <rPr>
        <sz val="14"/>
        <rFont val="TH SarabunPSK"/>
        <family val="2"/>
      </rPr>
      <t>เก็บ</t>
    </r>
    <r>
      <rPr>
        <sz val="14"/>
        <rFont val="TH SarabunPSK"/>
        <family val="2"/>
      </rPr>
      <t>3</t>
    </r>
  </si>
  <si>
    <t xml:space="preserve"> ผู้อำนวยการโรงเรียนสถานศึกษา</t>
  </si>
  <si>
    <t>คำอธิบายรายวิชาเพิ่มเติม</t>
  </si>
  <si>
    <t xml:space="preserve">          ศึกษา และฝึกปฏิบัติเกี่ยวกับการใช้งานโปรแกรมสร้างงานกราฟิก รูปแบบของไฟล์กราฟิกและการแปลงไฟล์ ทฤษฎีสี โหมดของภาพกราฟิกและการเปลี่ยนโหมด การตัดต่อภาพกราฟิก การสร้างข้อความกราฟิก การย่อขยายภาพกราฟิก การใช้ฟิลเตอร์ตกแต่งและสร้างลูกเล่นให้รูปภาพ การนำเข้าไฟล์จากอุปกรณ์มัลติมีเดีย และการประยุกต์ใช้โปรแกรมกราฟิก สร้างชิ้นงานกราฟิกแบบต่างๆ
          เพื่อให้มีความรู้ความเข้าใจเกี่ยวกับการสร้างงานกราฟิก มีทักษะในการใช้งานคอมพิวเตอร์  ในการสร้างชิ้นงาน ตลอดจนการประยุกต์ใช้งานคอมพิวเตอร์สร้างงานต่างๆ ได้อย่างสร้างสรรค์ และมีจิตส านึกความรับผิดชอบ</t>
  </si>
  <si>
    <t xml:space="preserve">ผลการเรียนรู้ </t>
  </si>
  <si>
    <t>1. มีความรู้ความเข้าใจเกี่ยวกับงานกราฟิกเบื้องต้น
2. บอกรูปแบบของไฟล์กราฟิกชนิดต่างๆ ได้
3. สร้างงานกราฟิกโดยใช้โปรแกรมสร้างงานกราฟิกเบื้องต้นได้
4. สามารถแปลงไฟล์กราฟิกชนิดต่างๆ ได้
5. มีความรู้ความเข้าใจเกี่ยวกับทฤษฏีสี โหมดของภาพกราฟิก
6. สามารถเปลี่ยนโหมดภาพกราฟิกได้
7. ตัดต่อ ย่อขยายภาพกราฟิกได้
8. สร้างข้อความกราฟิกได้
9. ใช้ฟิลเตอร์ตกแต่งและสร้างลูกเล่นให้ภาพกราฟิกได้
10. ประยุกต์ใช้โปรแกรมกราฟิกสร้างชิ้นงานกราฟิกแบบต่างๆ ได้</t>
  </si>
  <si>
    <t>รวมทั้งหมด 10 ผลการเรียนรู้</t>
  </si>
  <si>
    <t>ผลการเรียนรู้</t>
  </si>
  <si>
    <t>ผลการเรียนรู้ ข้อ 1-2</t>
  </si>
  <si>
    <t>ผลการเรียนรู้ ข้อ 3-4</t>
  </si>
  <si>
    <t>ผลการเรียนรู้ ข้อ 5-6</t>
  </si>
  <si>
    <t>ผลการเรียนรู้ ข้อ 7-8</t>
  </si>
  <si>
    <t>ผลการเรียนรู้ ข้อ 9-10</t>
  </si>
  <si>
    <t>วิชา การจัดการฐานข้อมูล  รหัสวิชา ว 30281
กลุ่มสาระ วิทยาศาสตร์และเทคโนโลยี</t>
  </si>
  <si>
    <t>ชั้นมัธยมศึกษาปีที่ 4 ภาคเรียนที่ 2 ปีการศึกษา 2563</t>
  </si>
  <si>
    <t xml:space="preserve">รหัสวิชา ว 30281  การจัดการฐานข้อมูล ม.4                      กลุ่มสาระการเรียนรู้วิทยาศาสตร์และเทคโนโลยี 
ชั้นมัธยมศึกษาปีที่ 4  ภาคเรียนที่ 2                                 เวลา 20 ชั่วโมง จำนวน 0.5 หน่วยกิต  </t>
  </si>
  <si>
    <t>ภาคเรียนที่ 2 ปีการศึกษา 2563 การจัดการฐานข้อมูล ม.4 รหัสวิชา ว 30281
 อัตราส่วนคะแนนระหว่างเรียน : ปลายภาค 70 : 30</t>
  </si>
  <si>
    <t>ภาคเรียนที่ 2</t>
  </si>
  <si>
    <t>แบบประเมินคุณลักษณะอันพึงประสงค์  ชั้นมัธยมศึกษาปีที่ 4  ภาคเรียนที่ 2 ปีการศึกษา 2563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</si>
</sst>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7041E]d\ mmmm\ yyyy;@"/>
    <numFmt numFmtId="169" formatCode="0.0"/>
  </numFmts>
  <fonts count="67">
    <font>
      <sz val="10"/>
      <name val="Arial"/>
      <family val="0"/>
    </font>
    <font>
      <sz val="10"/>
      <name val="DilleniaUPC"/>
      <family val="1"/>
    </font>
    <font>
      <b/>
      <sz val="36"/>
      <name val="DilleniaUPC"/>
      <family val="1"/>
    </font>
    <font>
      <b/>
      <sz val="28"/>
      <name val="DilleniaUPC"/>
      <family val="1"/>
    </font>
    <font>
      <b/>
      <sz val="20"/>
      <name val="DilleniaUPC"/>
      <family val="1"/>
    </font>
    <font>
      <b/>
      <sz val="22"/>
      <name val="DilleniaUPC"/>
      <family val="1"/>
    </font>
    <font>
      <b/>
      <sz val="18"/>
      <name val="DilleniaUPC"/>
      <family val="1"/>
    </font>
    <font>
      <sz val="12"/>
      <name val="DilleniaUPC"/>
      <family val="1"/>
    </font>
    <font>
      <sz val="14"/>
      <name val="DilleniaUPC"/>
      <family val="1"/>
    </font>
    <font>
      <sz val="10"/>
      <color indexed="9"/>
      <name val="DilleniaUPC"/>
      <family val="1"/>
    </font>
    <font>
      <sz val="16"/>
      <name val="DilleniaUPC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2"/>
      <color indexed="8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sz val="14"/>
      <color indexed="8"/>
      <name val="TH SarabunPSK"/>
      <family val="2"/>
    </font>
    <font>
      <b/>
      <sz val="12"/>
      <name val="TH SarabunPSK"/>
      <family val="2"/>
    </font>
    <font>
      <sz val="7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24"/>
      <name val="TH SarabunPSK"/>
      <family val="2"/>
    </font>
    <font>
      <sz val="24"/>
      <name val="TH SarabunPSK"/>
      <family val="2"/>
    </font>
    <font>
      <sz val="8"/>
      <name val="Arial"/>
      <family val="2"/>
    </font>
    <font>
      <b/>
      <sz val="20"/>
      <name val="TH SarabunPSK"/>
      <family val="2"/>
    </font>
    <font>
      <sz val="1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0"/>
      <name val="TH SarabunPSK"/>
      <family val="2"/>
    </font>
    <font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23" borderId="1" applyNumberFormat="0" applyAlignment="0" applyProtection="0"/>
    <xf numFmtId="0" fontId="59" fillId="24" borderId="0" applyNumberFormat="0" applyBorder="0" applyAlignment="0" applyProtection="0"/>
    <xf numFmtId="9" fontId="0" fillId="0" borderId="0" applyFill="0" applyBorder="0" applyAlignment="0" applyProtection="0"/>
    <xf numFmtId="0" fontId="60" fillId="0" borderId="4" applyNumberFormat="0" applyFill="0" applyAlignment="0" applyProtection="0"/>
    <xf numFmtId="0" fontId="61" fillId="25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textRotation="90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68" fontId="13" fillId="0" borderId="10" xfId="0" applyNumberFormat="1" applyFont="1" applyFill="1" applyBorder="1" applyAlignment="1">
      <alignment horizontal="center" vertical="top" textRotation="90"/>
    </xf>
    <xf numFmtId="168" fontId="13" fillId="0" borderId="10" xfId="0" applyNumberFormat="1" applyFont="1" applyFill="1" applyBorder="1" applyAlignment="1">
      <alignment vertical="center" textRotation="90" wrapText="1"/>
    </xf>
    <xf numFmtId="0" fontId="14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2" fontId="13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/>
    </xf>
    <xf numFmtId="169" fontId="13" fillId="0" borderId="0" xfId="0" applyNumberFormat="1" applyFont="1" applyFill="1" applyAlignment="1">
      <alignment/>
    </xf>
    <xf numFmtId="169" fontId="16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169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textRotation="90"/>
    </xf>
    <xf numFmtId="1" fontId="13" fillId="0" borderId="10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 wrapText="1"/>
    </xf>
    <xf numFmtId="169" fontId="13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2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Alignment="1">
      <alignment/>
    </xf>
    <xf numFmtId="169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168" fontId="14" fillId="0" borderId="10" xfId="0" applyNumberFormat="1" applyFont="1" applyFill="1" applyBorder="1" applyAlignment="1">
      <alignment horizontal="center" vertical="top" textRotation="90"/>
    </xf>
    <xf numFmtId="0" fontId="14" fillId="0" borderId="12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left" vertical="center"/>
    </xf>
    <xf numFmtId="1" fontId="13" fillId="2" borderId="10" xfId="0" applyNumberFormat="1" applyFont="1" applyFill="1" applyBorder="1" applyAlignment="1">
      <alignment horizontal="center" vertical="center"/>
    </xf>
    <xf numFmtId="169" fontId="13" fillId="2" borderId="10" xfId="0" applyNumberFormat="1" applyFont="1" applyFill="1" applyBorder="1" applyAlignment="1">
      <alignment horizontal="center" vertical="center"/>
    </xf>
    <xf numFmtId="1" fontId="13" fillId="2" borderId="12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" fontId="13" fillId="0" borderId="10" xfId="0" applyNumberFormat="1" applyFont="1" applyFill="1" applyBorder="1" applyAlignment="1">
      <alignment horizontal="center" textRotation="90"/>
    </xf>
    <xf numFmtId="1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5" fillId="0" borderId="11" xfId="0" applyFont="1" applyFill="1" applyBorder="1" applyAlignment="1">
      <alignment vertical="center"/>
    </xf>
    <xf numFmtId="169" fontId="14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" fontId="15" fillId="0" borderId="10" xfId="0" applyNumberFormat="1" applyFont="1" applyFill="1" applyBorder="1" applyAlignment="1">
      <alignment horizontal="center" vertical="center"/>
    </xf>
    <xf numFmtId="169" fontId="15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8" fillId="0" borderId="0" xfId="0" applyFont="1" applyFill="1" applyAlignment="1">
      <alignment vertical="center"/>
    </xf>
    <xf numFmtId="0" fontId="21" fillId="0" borderId="15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0" fontId="14" fillId="0" borderId="16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left"/>
    </xf>
    <xf numFmtId="0" fontId="23" fillId="0" borderId="0" xfId="0" applyFont="1" applyFill="1" applyAlignment="1">
      <alignment/>
    </xf>
    <xf numFmtId="0" fontId="23" fillId="0" borderId="13" xfId="0" applyFont="1" applyFill="1" applyBorder="1" applyAlignment="1">
      <alignment horizontal="left"/>
    </xf>
    <xf numFmtId="0" fontId="24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1" fontId="14" fillId="2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" fontId="10" fillId="0" borderId="10" xfId="44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2" fontId="11" fillId="0" borderId="0" xfId="0" applyNumberFormat="1" applyFont="1" applyFill="1" applyBorder="1" applyAlignment="1">
      <alignment vertical="center"/>
    </xf>
    <xf numFmtId="169" fontId="14" fillId="0" borderId="0" xfId="0" applyNumberFormat="1" applyFont="1" applyFill="1" applyAlignment="1">
      <alignment vertical="center"/>
    </xf>
    <xf numFmtId="0" fontId="15" fillId="2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/>
    </xf>
    <xf numFmtId="169" fontId="14" fillId="2" borderId="10" xfId="0" applyNumberFormat="1" applyFont="1" applyFill="1" applyBorder="1" applyAlignment="1">
      <alignment horizontal="center" vertical="center"/>
    </xf>
    <xf numFmtId="1" fontId="15" fillId="2" borderId="10" xfId="0" applyNumberFormat="1" applyFont="1" applyFill="1" applyBorder="1" applyAlignment="1">
      <alignment horizontal="center" vertical="center"/>
    </xf>
    <xf numFmtId="169" fontId="15" fillId="2" borderId="10" xfId="0" applyNumberFormat="1" applyFont="1" applyFill="1" applyBorder="1" applyAlignment="1">
      <alignment horizontal="center" vertical="center"/>
    </xf>
    <xf numFmtId="1" fontId="12" fillId="2" borderId="10" xfId="0" applyNumberFormat="1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68" fontId="14" fillId="5" borderId="10" xfId="0" applyNumberFormat="1" applyFont="1" applyFill="1" applyBorder="1" applyAlignment="1">
      <alignment horizontal="center" vertical="top" textRotation="90"/>
    </xf>
    <xf numFmtId="0" fontId="14" fillId="5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" fontId="66" fillId="2" borderId="10" xfId="0" applyNumberFormat="1" applyFont="1" applyFill="1" applyBorder="1" applyAlignment="1">
      <alignment horizontal="center" vertical="center"/>
    </xf>
    <xf numFmtId="1" fontId="66" fillId="2" borderId="12" xfId="0" applyNumberFormat="1" applyFont="1" applyFill="1" applyBorder="1" applyAlignment="1">
      <alignment horizontal="center" vertical="center"/>
    </xf>
    <xf numFmtId="0" fontId="66" fillId="2" borderId="12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 indent="4"/>
    </xf>
    <xf numFmtId="0" fontId="11" fillId="0" borderId="0" xfId="0" applyFont="1" applyAlignment="1">
      <alignment vertical="center" wrapText="1"/>
    </xf>
    <xf numFmtId="0" fontId="6" fillId="0" borderId="19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0" fontId="7" fillId="0" borderId="2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textRotation="90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textRotation="90" wrapText="1"/>
    </xf>
    <xf numFmtId="1" fontId="13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169" fontId="13" fillId="0" borderId="10" xfId="0" applyNumberFormat="1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top"/>
    </xf>
    <xf numFmtId="0" fontId="21" fillId="0" borderId="17" xfId="0" applyFont="1" applyFill="1" applyBorder="1" applyAlignment="1">
      <alignment horizontal="center" vertical="top"/>
    </xf>
    <xf numFmtId="0" fontId="21" fillId="0" borderId="11" xfId="0" applyFont="1" applyFill="1" applyBorder="1" applyAlignment="1">
      <alignment horizontal="center" vertical="top"/>
    </xf>
    <xf numFmtId="1" fontId="13" fillId="0" borderId="22" xfId="0" applyNumberFormat="1" applyFont="1" applyFill="1" applyBorder="1" applyAlignment="1">
      <alignment horizontal="center"/>
    </xf>
    <xf numFmtId="1" fontId="13" fillId="0" borderId="19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1" fontId="13" fillId="0" borderId="23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1" fontId="13" fillId="0" borderId="16" xfId="0" applyNumberFormat="1" applyFont="1" applyFill="1" applyBorder="1" applyAlignment="1">
      <alignment horizontal="center"/>
    </xf>
    <xf numFmtId="1" fontId="13" fillId="0" borderId="24" xfId="0" applyNumberFormat="1" applyFont="1" applyFill="1" applyBorder="1" applyAlignment="1">
      <alignment horizontal="center"/>
    </xf>
    <xf numFmtId="1" fontId="13" fillId="0" borderId="20" xfId="0" applyNumberFormat="1" applyFont="1" applyFill="1" applyBorder="1" applyAlignment="1">
      <alignment horizontal="center"/>
    </xf>
    <xf numFmtId="1" fontId="13" fillId="0" borderId="14" xfId="0" applyNumberFormat="1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textRotation="9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28</xdr:row>
      <xdr:rowOff>28575</xdr:rowOff>
    </xdr:from>
    <xdr:to>
      <xdr:col>9</xdr:col>
      <xdr:colOff>0</xdr:colOff>
      <xdr:row>28</xdr:row>
      <xdr:rowOff>228600</xdr:rowOff>
    </xdr:to>
    <xdr:sp>
      <xdr:nvSpPr>
        <xdr:cNvPr id="1" name="Oval 17"/>
        <xdr:cNvSpPr>
          <a:spLocks/>
        </xdr:cNvSpPr>
      </xdr:nvSpPr>
      <xdr:spPr>
        <a:xfrm>
          <a:off x="3619500" y="9286875"/>
          <a:ext cx="24765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27</xdr:row>
      <xdr:rowOff>28575</xdr:rowOff>
    </xdr:from>
    <xdr:to>
      <xdr:col>9</xdr:col>
      <xdr:colOff>0</xdr:colOff>
      <xdr:row>27</xdr:row>
      <xdr:rowOff>228600</xdr:rowOff>
    </xdr:to>
    <xdr:sp>
      <xdr:nvSpPr>
        <xdr:cNvPr id="2" name="Oval 18"/>
        <xdr:cNvSpPr>
          <a:spLocks/>
        </xdr:cNvSpPr>
      </xdr:nvSpPr>
      <xdr:spPr>
        <a:xfrm>
          <a:off x="3619500" y="9029700"/>
          <a:ext cx="247650" cy="200025"/>
        </a:xfrm>
        <a:prstGeom prst="ellipse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123825</xdr:colOff>
      <xdr:row>0</xdr:row>
      <xdr:rowOff>123825</xdr:rowOff>
    </xdr:from>
    <xdr:to>
      <xdr:col>12</xdr:col>
      <xdr:colOff>247650</xdr:colOff>
      <xdr:row>1</xdr:row>
      <xdr:rowOff>219075</xdr:rowOff>
    </xdr:to>
    <xdr:sp fLocksText="0">
      <xdr:nvSpPr>
        <xdr:cNvPr id="3" name="TextBox 9"/>
        <xdr:cNvSpPr txBox="1">
          <a:spLocks noChangeArrowheads="1"/>
        </xdr:cNvSpPr>
      </xdr:nvSpPr>
      <xdr:spPr>
        <a:xfrm>
          <a:off x="4438650" y="123825"/>
          <a:ext cx="10191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ปพ.5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view="pageLayout" zoomScaleSheetLayoutView="115" workbookViewId="0" topLeftCell="A10">
      <selection activeCell="B7" sqref="B7:M7"/>
    </sheetView>
  </sheetViews>
  <sheetFormatPr defaultColWidth="9.28125" defaultRowHeight="12.75"/>
  <cols>
    <col min="1" max="1" width="6.28125" style="1" customWidth="1"/>
    <col min="2" max="2" width="4.7109375" style="1" customWidth="1"/>
    <col min="3" max="12" width="6.7109375" style="1" customWidth="1"/>
    <col min="13" max="13" width="5.28125" style="1" customWidth="1"/>
    <col min="14" max="14" width="1.421875" style="1" customWidth="1"/>
    <col min="15" max="15" width="7.28125" style="1" customWidth="1"/>
    <col min="16" max="16384" width="9.28125" style="1" customWidth="1"/>
  </cols>
  <sheetData>
    <row r="1" ht="31.5" customHeight="1"/>
    <row r="2" spans="2:14" ht="51.75">
      <c r="B2" s="152" t="s">
        <v>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2"/>
    </row>
    <row r="3" spans="2:13" ht="40.5">
      <c r="B3" s="153" t="s">
        <v>1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</row>
    <row r="4" spans="2:13" ht="28.5">
      <c r="B4" s="154" t="s">
        <v>129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</row>
    <row r="5" spans="2:13" ht="28.5">
      <c r="B5" s="154" t="s">
        <v>2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</row>
    <row r="6" spans="2:13" ht="28.5">
      <c r="B6" s="154" t="s">
        <v>130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</row>
    <row r="7" spans="2:13" ht="28.5">
      <c r="B7" s="154" t="s">
        <v>157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</row>
    <row r="8" spans="1:15" ht="60" customHeight="1">
      <c r="A8" s="150" t="s">
        <v>156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</row>
    <row r="9" spans="1:15" ht="32.25">
      <c r="A9" s="149" t="s">
        <v>131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</row>
    <row r="10" spans="2:13" ht="23.25" customHeight="1">
      <c r="B10" s="143" t="s">
        <v>3</v>
      </c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</row>
    <row r="11" spans="2:13" ht="18" customHeight="1">
      <c r="B11" s="144"/>
      <c r="C11" s="145" t="s">
        <v>4</v>
      </c>
      <c r="D11" s="146" t="s">
        <v>5</v>
      </c>
      <c r="E11" s="146"/>
      <c r="F11" s="146"/>
      <c r="G11" s="146"/>
      <c r="H11" s="146"/>
      <c r="I11" s="146"/>
      <c r="J11" s="146"/>
      <c r="K11" s="146"/>
      <c r="L11" s="146"/>
      <c r="M11" s="146"/>
    </row>
    <row r="12" spans="2:13" ht="18" customHeight="1">
      <c r="B12" s="144"/>
      <c r="C12" s="145"/>
      <c r="D12" s="147" t="s">
        <v>6</v>
      </c>
      <c r="E12" s="147"/>
      <c r="F12" s="147"/>
      <c r="G12" s="147"/>
      <c r="H12" s="147"/>
      <c r="I12" s="147"/>
      <c r="J12" s="147"/>
      <c r="K12" s="147"/>
      <c r="L12" s="147" t="s">
        <v>7</v>
      </c>
      <c r="M12" s="147"/>
    </row>
    <row r="13" spans="2:13" ht="18" customHeight="1">
      <c r="B13" s="144"/>
      <c r="C13" s="145"/>
      <c r="D13" s="4">
        <v>4</v>
      </c>
      <c r="E13" s="4">
        <v>3.5</v>
      </c>
      <c r="F13" s="4">
        <v>3</v>
      </c>
      <c r="G13" s="4">
        <v>2.5</v>
      </c>
      <c r="H13" s="4">
        <v>2</v>
      </c>
      <c r="I13" s="4">
        <v>1.5</v>
      </c>
      <c r="J13" s="4">
        <v>1</v>
      </c>
      <c r="K13" s="4">
        <v>0</v>
      </c>
      <c r="L13" s="4" t="s">
        <v>8</v>
      </c>
      <c r="M13" s="3" t="s">
        <v>9</v>
      </c>
    </row>
    <row r="14" spans="2:14" ht="20.25" customHeight="1">
      <c r="B14" s="144"/>
      <c r="C14" s="108">
        <v>8</v>
      </c>
      <c r="D14" s="108">
        <f>COUNTIF(บันทึกคะแนน!$O$8:$O$15,หน้าปก!D13)</f>
        <v>3</v>
      </c>
      <c r="E14" s="108">
        <f>COUNTIF(บันทึกคะแนน!$O$8:$O$15,หน้าปก!E13)</f>
        <v>3</v>
      </c>
      <c r="F14" s="108">
        <f>COUNTIF(บันทึกคะแนน!$O$8:$O$15,หน้าปก!F13)</f>
        <v>1</v>
      </c>
      <c r="G14" s="108">
        <f>COUNTIF(บันทึกคะแนน!$O$8:$O$15,หน้าปก!G13)</f>
        <v>0</v>
      </c>
      <c r="H14" s="108">
        <f>COUNTIF(บันทึกคะแนน!$O$8:$O$15,หน้าปก!H13)</f>
        <v>0</v>
      </c>
      <c r="I14" s="108">
        <f>COUNTIF(บันทึกคะแนน!$O$8:$O$15,หน้าปก!I13)</f>
        <v>1</v>
      </c>
      <c r="J14" s="108">
        <f>COUNTIF(บันทึกคะแนน!$O$8:$O$15,หน้าปก!J13)</f>
        <v>0</v>
      </c>
      <c r="K14" s="108">
        <f>COUNTIF(บันทึกคะแนน!$O$8:$O$15,หน้าปก!K13)</f>
        <v>0</v>
      </c>
      <c r="L14" s="108">
        <f>COUNTIF(บันทึกคะแนน!$O$8:$O$15,หน้าปก!L13)</f>
        <v>0</v>
      </c>
      <c r="M14" s="108">
        <f>COUNTIF(บันทึกคะแนน!$O$8:$O$15,หน้าปก!M13)</f>
        <v>0</v>
      </c>
      <c r="N14" s="5">
        <f>SUM(D14:M14)</f>
        <v>8</v>
      </c>
    </row>
    <row r="15" spans="2:14" ht="23.25">
      <c r="B15" s="144"/>
      <c r="C15" s="4" t="s">
        <v>10</v>
      </c>
      <c r="D15" s="109">
        <f aca="true" t="shared" si="0" ref="D15:M15">D14/$C$14*100</f>
        <v>37.5</v>
      </c>
      <c r="E15" s="109">
        <f t="shared" si="0"/>
        <v>37.5</v>
      </c>
      <c r="F15" s="109">
        <f t="shared" si="0"/>
        <v>12.5</v>
      </c>
      <c r="G15" s="109">
        <f t="shared" si="0"/>
        <v>0</v>
      </c>
      <c r="H15" s="109">
        <f t="shared" si="0"/>
        <v>0</v>
      </c>
      <c r="I15" s="109">
        <f t="shared" si="0"/>
        <v>12.5</v>
      </c>
      <c r="J15" s="109">
        <f t="shared" si="0"/>
        <v>0</v>
      </c>
      <c r="K15" s="109">
        <f t="shared" si="0"/>
        <v>0</v>
      </c>
      <c r="L15" s="109">
        <f t="shared" si="0"/>
        <v>0</v>
      </c>
      <c r="M15" s="109">
        <f t="shared" si="0"/>
        <v>0</v>
      </c>
      <c r="N15" s="6">
        <f>SUM(D15:M15)</f>
        <v>100</v>
      </c>
    </row>
    <row r="16" spans="2:13" ht="17.25" customHeight="1">
      <c r="B16" s="144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7"/>
    </row>
    <row r="17" spans="2:14" ht="18" customHeight="1">
      <c r="B17" s="140" t="s">
        <v>11</v>
      </c>
      <c r="C17" s="140"/>
      <c r="D17" s="140"/>
      <c r="E17" s="140"/>
      <c r="F17" s="140"/>
      <c r="G17" s="140"/>
      <c r="H17" s="140" t="s">
        <v>12</v>
      </c>
      <c r="I17" s="140"/>
      <c r="J17" s="140"/>
      <c r="K17" s="140"/>
      <c r="L17" s="140"/>
      <c r="M17" s="140"/>
      <c r="N17" s="140"/>
    </row>
    <row r="18" spans="2:14" ht="18" customHeight="1">
      <c r="B18" s="140" t="s">
        <v>13</v>
      </c>
      <c r="C18" s="140"/>
      <c r="D18" s="140" t="s">
        <v>14</v>
      </c>
      <c r="E18" s="140"/>
      <c r="F18" s="140"/>
      <c r="G18" s="140"/>
      <c r="H18" s="140" t="s">
        <v>13</v>
      </c>
      <c r="I18" s="140"/>
      <c r="J18" s="140" t="s">
        <v>14</v>
      </c>
      <c r="K18" s="140"/>
      <c r="L18" s="140"/>
      <c r="M18" s="140"/>
      <c r="N18" s="140"/>
    </row>
    <row r="19" spans="2:14" ht="17.25" customHeight="1">
      <c r="B19" s="140"/>
      <c r="C19" s="140"/>
      <c r="D19" s="140" t="s">
        <v>15</v>
      </c>
      <c r="E19" s="140"/>
      <c r="F19" s="140" t="s">
        <v>10</v>
      </c>
      <c r="G19" s="140"/>
      <c r="H19" s="140"/>
      <c r="I19" s="140"/>
      <c r="J19" s="140" t="s">
        <v>16</v>
      </c>
      <c r="K19" s="140"/>
      <c r="L19" s="140" t="s">
        <v>17</v>
      </c>
      <c r="M19" s="140"/>
      <c r="N19" s="140"/>
    </row>
    <row r="20" spans="2:14" ht="17.25" customHeight="1">
      <c r="B20" s="140" t="s">
        <v>18</v>
      </c>
      <c r="C20" s="140"/>
      <c r="D20" s="141">
        <f>COUNTIF(คุณลักษณะอันพึงประสงค์1!$O$4:$O$17,B20)</f>
        <v>2</v>
      </c>
      <c r="E20" s="141"/>
      <c r="F20" s="142">
        <f>D20/$C$14*100</f>
        <v>25</v>
      </c>
      <c r="G20" s="142"/>
      <c r="H20" s="140" t="s">
        <v>18</v>
      </c>
      <c r="I20" s="140"/>
      <c r="J20" s="141">
        <f>COUNTIF(ประเมินอ่านคิดวิเคราะห์!$J$8:$J$20,หน้าปก!H20)</f>
        <v>2</v>
      </c>
      <c r="K20" s="141"/>
      <c r="L20" s="142">
        <f>J20/$C$14*100</f>
        <v>25</v>
      </c>
      <c r="M20" s="142"/>
      <c r="N20" s="142"/>
    </row>
    <row r="21" spans="2:14" ht="17.25" customHeight="1">
      <c r="B21" s="140" t="s">
        <v>19</v>
      </c>
      <c r="C21" s="140"/>
      <c r="D21" s="141">
        <f>COUNTIF(คุณลักษณะอันพึงประสงค์1!$O$4:$O$17,B21)</f>
        <v>5</v>
      </c>
      <c r="E21" s="141"/>
      <c r="F21" s="142">
        <f>D21/$C$14*100</f>
        <v>62.5</v>
      </c>
      <c r="G21" s="142"/>
      <c r="H21" s="140" t="s">
        <v>19</v>
      </c>
      <c r="I21" s="140"/>
      <c r="J21" s="141">
        <f>COUNTIF(ประเมินอ่านคิดวิเคราะห์!$J$8:$J$20,หน้าปก!H21)</f>
        <v>5</v>
      </c>
      <c r="K21" s="141"/>
      <c r="L21" s="142">
        <f>J21/$C$14*100</f>
        <v>62.5</v>
      </c>
      <c r="M21" s="142"/>
      <c r="N21" s="142"/>
    </row>
    <row r="22" spans="2:14" ht="18" customHeight="1">
      <c r="B22" s="140" t="s">
        <v>20</v>
      </c>
      <c r="C22" s="140"/>
      <c r="D22" s="141">
        <f>COUNTIF(คุณลักษณะอันพึงประสงค์1!$O$4:$O$17,B22)</f>
        <v>1</v>
      </c>
      <c r="E22" s="141"/>
      <c r="F22" s="142">
        <f>D22/$C$14*100</f>
        <v>12.5</v>
      </c>
      <c r="G22" s="142"/>
      <c r="H22" s="140" t="s">
        <v>20</v>
      </c>
      <c r="I22" s="140"/>
      <c r="J22" s="141">
        <f>COUNTIF(ประเมินอ่านคิดวิเคราะห์!$J$8:$J$20,หน้าปก!H22)</f>
        <v>1</v>
      </c>
      <c r="K22" s="141"/>
      <c r="L22" s="142">
        <f>J22/$C$14*100</f>
        <v>12.5</v>
      </c>
      <c r="M22" s="142"/>
      <c r="N22" s="142"/>
    </row>
    <row r="23" spans="2:13" ht="39.75" customHeight="1">
      <c r="B23" s="136" t="s">
        <v>21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</row>
    <row r="24" spans="1:13" s="10" customFormat="1" ht="33.75" customHeight="1">
      <c r="A24" s="8"/>
      <c r="B24" s="8"/>
      <c r="C24" s="9"/>
      <c r="D24" s="9"/>
      <c r="E24" s="9"/>
      <c r="F24" s="137" t="s">
        <v>22</v>
      </c>
      <c r="G24" s="137"/>
      <c r="H24" s="137"/>
      <c r="I24" s="137"/>
      <c r="J24" s="9"/>
      <c r="K24" s="8"/>
      <c r="L24" s="9"/>
      <c r="M24" s="9"/>
    </row>
    <row r="25" spans="1:13" s="10" customFormat="1" ht="20.25">
      <c r="A25" s="8"/>
      <c r="B25" s="8"/>
      <c r="C25" s="9"/>
      <c r="D25" s="9"/>
      <c r="E25" s="9"/>
      <c r="F25" s="137" t="s">
        <v>23</v>
      </c>
      <c r="G25" s="137"/>
      <c r="H25" s="137"/>
      <c r="I25" s="137"/>
      <c r="J25" s="9"/>
      <c r="K25" s="8"/>
      <c r="L25" s="9"/>
      <c r="M25" s="9"/>
    </row>
    <row r="26" spans="2:13" s="10" customFormat="1" ht="15" customHeight="1"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</row>
    <row r="27" spans="2:13" ht="26.25">
      <c r="B27" s="138" t="s">
        <v>24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</row>
    <row r="28" spans="2:13" s="10" customFormat="1" ht="20.25">
      <c r="B28" s="8"/>
      <c r="C28" s="8"/>
      <c r="D28" s="8"/>
      <c r="E28" s="8"/>
      <c r="F28" s="8"/>
      <c r="G28" s="8"/>
      <c r="H28" s="8"/>
      <c r="I28" s="8" t="s">
        <v>25</v>
      </c>
      <c r="J28" s="8"/>
      <c r="K28" s="8"/>
      <c r="L28" s="8"/>
      <c r="M28" s="8"/>
    </row>
    <row r="29" spans="2:13" s="10" customFormat="1" ht="20.25">
      <c r="B29" s="8"/>
      <c r="C29" s="8"/>
      <c r="D29" s="8"/>
      <c r="E29" s="8"/>
      <c r="F29" s="8"/>
      <c r="G29" s="8"/>
      <c r="H29" s="8"/>
      <c r="I29" s="8" t="s">
        <v>26</v>
      </c>
      <c r="J29" s="8"/>
      <c r="K29" s="8"/>
      <c r="L29" s="8"/>
      <c r="M29" s="8"/>
    </row>
    <row r="30" spans="2:13" s="10" customFormat="1" ht="13.5" customHeight="1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2:13" ht="23.25">
      <c r="B31" s="11"/>
      <c r="C31" s="11"/>
      <c r="D31" s="11"/>
      <c r="E31" s="11"/>
      <c r="F31" s="11"/>
      <c r="G31" s="11"/>
      <c r="H31" s="11" t="s">
        <v>27</v>
      </c>
      <c r="J31" s="11"/>
      <c r="K31" s="11"/>
      <c r="L31" s="11"/>
      <c r="M31" s="11"/>
    </row>
    <row r="32" spans="2:13" ht="23.25">
      <c r="B32" s="11"/>
      <c r="C32" s="11"/>
      <c r="D32" s="11"/>
      <c r="E32" s="11"/>
      <c r="F32" s="11"/>
      <c r="G32" s="11"/>
      <c r="H32" s="139" t="s">
        <v>133</v>
      </c>
      <c r="I32" s="139"/>
      <c r="J32" s="139"/>
      <c r="K32" s="139"/>
      <c r="L32" s="11"/>
      <c r="M32" s="11"/>
    </row>
    <row r="33" spans="2:13" ht="23.2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</sheetData>
  <sheetProtection selectLockedCells="1" selectUnlockedCells="1"/>
  <mergeCells count="49">
    <mergeCell ref="A9:O9"/>
    <mergeCell ref="A8:O8"/>
    <mergeCell ref="B2:M2"/>
    <mergeCell ref="B3:M3"/>
    <mergeCell ref="B4:M4"/>
    <mergeCell ref="B5:M5"/>
    <mergeCell ref="B6:M6"/>
    <mergeCell ref="B7:M7"/>
    <mergeCell ref="B10:M10"/>
    <mergeCell ref="B11:B16"/>
    <mergeCell ref="C11:C13"/>
    <mergeCell ref="D11:M11"/>
    <mergeCell ref="D12:K12"/>
    <mergeCell ref="L12:M12"/>
    <mergeCell ref="C16:L16"/>
    <mergeCell ref="B17:G17"/>
    <mergeCell ref="H17:N17"/>
    <mergeCell ref="B18:C19"/>
    <mergeCell ref="D18:G18"/>
    <mergeCell ref="H18:I19"/>
    <mergeCell ref="J18:N18"/>
    <mergeCell ref="D19:E19"/>
    <mergeCell ref="F19:G19"/>
    <mergeCell ref="J19:K19"/>
    <mergeCell ref="L19:N19"/>
    <mergeCell ref="B20:C20"/>
    <mergeCell ref="D20:E20"/>
    <mergeCell ref="F20:G20"/>
    <mergeCell ref="H20:I20"/>
    <mergeCell ref="J20:K20"/>
    <mergeCell ref="L20:N20"/>
    <mergeCell ref="B21:C21"/>
    <mergeCell ref="D21:E21"/>
    <mergeCell ref="F21:G21"/>
    <mergeCell ref="H21:I21"/>
    <mergeCell ref="J21:K21"/>
    <mergeCell ref="L21:N21"/>
    <mergeCell ref="B22:C22"/>
    <mergeCell ref="D22:E22"/>
    <mergeCell ref="F22:G22"/>
    <mergeCell ref="H22:I22"/>
    <mergeCell ref="J22:K22"/>
    <mergeCell ref="L22:N22"/>
    <mergeCell ref="B23:M23"/>
    <mergeCell ref="F24:I24"/>
    <mergeCell ref="F25:I25"/>
    <mergeCell ref="B26:M26"/>
    <mergeCell ref="B27:M27"/>
    <mergeCell ref="H32:K32"/>
  </mergeCells>
  <printOptions/>
  <pageMargins left="0.9840277777777777" right="0.19652777777777777" top="0.39375" bottom="0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view="pageLayout" zoomScale="85" zoomScaleNormal="85" zoomScaleSheetLayoutView="160" zoomScalePageLayoutView="85" workbookViewId="0" topLeftCell="A4">
      <selection activeCell="A3" sqref="A3"/>
    </sheetView>
  </sheetViews>
  <sheetFormatPr defaultColWidth="9.28125" defaultRowHeight="12.75"/>
  <cols>
    <col min="1" max="1" width="89.57421875" style="12" customWidth="1"/>
    <col min="2" max="2" width="84.7109375" style="12" customWidth="1"/>
    <col min="3" max="3" width="4.7109375" style="12" customWidth="1"/>
    <col min="4" max="16384" width="9.28125" style="12" customWidth="1"/>
  </cols>
  <sheetData>
    <row r="1" spans="1:2" ht="50.25" customHeight="1">
      <c r="A1" s="129" t="s">
        <v>145</v>
      </c>
      <c r="B1" s="130"/>
    </row>
    <row r="2" spans="1:2" ht="54" customHeight="1">
      <c r="A2" s="135" t="s">
        <v>158</v>
      </c>
      <c r="B2" s="131"/>
    </row>
    <row r="3" ht="158.25" customHeight="1">
      <c r="A3" s="132" t="s">
        <v>146</v>
      </c>
    </row>
    <row r="4" ht="28.5" customHeight="1">
      <c r="A4" s="132" t="s">
        <v>147</v>
      </c>
    </row>
    <row r="5" ht="217.5" customHeight="1">
      <c r="A5" s="134" t="s">
        <v>148</v>
      </c>
    </row>
    <row r="6" ht="21">
      <c r="A6" s="133" t="s">
        <v>149</v>
      </c>
    </row>
  </sheetData>
  <sheetProtection selectLockedCells="1" selectUnlockedCells="1"/>
  <printOptions/>
  <pageMargins left="0.9840277777777777" right="0.19652777777777777" top="0.5416666666666666" bottom="0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2"/>
  <sheetViews>
    <sheetView tabSelected="1" zoomScale="130" zoomScaleNormal="130" zoomScaleSheetLayoutView="130" zoomScalePageLayoutView="115" workbookViewId="0" topLeftCell="A1">
      <selection activeCell="E5" sqref="E5"/>
    </sheetView>
  </sheetViews>
  <sheetFormatPr defaultColWidth="8.7109375" defaultRowHeight="12.75"/>
  <cols>
    <col min="1" max="1" width="2.7109375" style="13" customWidth="1"/>
    <col min="2" max="2" width="4.28125" style="13" customWidth="1"/>
    <col min="3" max="3" width="17.28125" style="14" customWidth="1"/>
    <col min="4" max="4" width="5.7109375" style="14" customWidth="1"/>
    <col min="5" max="24" width="2.28125" style="14" customWidth="1"/>
    <col min="25" max="25" width="3.7109375" style="14" customWidth="1"/>
    <col min="26" max="26" width="2.421875" style="14" customWidth="1"/>
    <col min="27" max="27" width="2.57421875" style="14" customWidth="1"/>
    <col min="28" max="28" width="5.00390625" style="15" customWidth="1"/>
    <col min="29" max="40" width="2.7109375" style="14" customWidth="1"/>
    <col min="41" max="16384" width="8.7109375" style="14" customWidth="1"/>
  </cols>
  <sheetData>
    <row r="1" spans="1:28" ht="27" customHeight="1">
      <c r="A1" s="155" t="s">
        <v>28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</row>
    <row r="2" spans="1:28" ht="19.5" customHeight="1">
      <c r="A2" s="156" t="s">
        <v>29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</row>
    <row r="3" spans="1:28" ht="24.75" customHeight="1">
      <c r="A3" s="157" t="s">
        <v>30</v>
      </c>
      <c r="B3" s="157" t="s">
        <v>31</v>
      </c>
      <c r="C3" s="158" t="s">
        <v>32</v>
      </c>
      <c r="D3" s="16" t="s">
        <v>33</v>
      </c>
      <c r="E3" s="20">
        <v>1</v>
      </c>
      <c r="F3" s="20">
        <v>2</v>
      </c>
      <c r="G3" s="20">
        <v>3</v>
      </c>
      <c r="H3" s="20">
        <v>4</v>
      </c>
      <c r="I3" s="20">
        <v>5</v>
      </c>
      <c r="J3" s="20">
        <v>6</v>
      </c>
      <c r="K3" s="20">
        <v>7</v>
      </c>
      <c r="L3" s="20">
        <v>8</v>
      </c>
      <c r="M3" s="20">
        <v>9</v>
      </c>
      <c r="N3" s="20">
        <v>10</v>
      </c>
      <c r="O3" s="20">
        <v>11</v>
      </c>
      <c r="P3" s="20">
        <v>12</v>
      </c>
      <c r="Q3" s="20">
        <v>13</v>
      </c>
      <c r="R3" s="20">
        <v>14</v>
      </c>
      <c r="S3" s="20">
        <v>15</v>
      </c>
      <c r="T3" s="20">
        <v>16</v>
      </c>
      <c r="U3" s="20">
        <v>17</v>
      </c>
      <c r="V3" s="20">
        <v>18</v>
      </c>
      <c r="W3" s="20">
        <v>19</v>
      </c>
      <c r="X3" s="20">
        <v>20</v>
      </c>
      <c r="Y3" s="20"/>
      <c r="Z3" s="20"/>
      <c r="AA3" s="159"/>
      <c r="AB3" s="160" t="s">
        <v>34</v>
      </c>
    </row>
    <row r="4" spans="1:28" ht="91.5" customHeight="1">
      <c r="A4" s="157"/>
      <c r="B4" s="157"/>
      <c r="C4" s="158"/>
      <c r="D4" s="21" t="s">
        <v>35</v>
      </c>
      <c r="E4" s="120">
        <v>44166</v>
      </c>
      <c r="F4" s="51">
        <f aca="true" t="shared" si="0" ref="F4:X4">E4+7</f>
        <v>44173</v>
      </c>
      <c r="G4" s="51">
        <f t="shared" si="0"/>
        <v>44180</v>
      </c>
      <c r="H4" s="120">
        <f t="shared" si="0"/>
        <v>44187</v>
      </c>
      <c r="I4" s="51">
        <f t="shared" si="0"/>
        <v>44194</v>
      </c>
      <c r="J4" s="51">
        <f t="shared" si="0"/>
        <v>44201</v>
      </c>
      <c r="K4" s="51">
        <f t="shared" si="0"/>
        <v>44208</v>
      </c>
      <c r="L4" s="51">
        <f t="shared" si="0"/>
        <v>44215</v>
      </c>
      <c r="M4" s="51">
        <f t="shared" si="0"/>
        <v>44222</v>
      </c>
      <c r="N4" s="120">
        <f t="shared" si="0"/>
        <v>44229</v>
      </c>
      <c r="O4" s="51">
        <f t="shared" si="0"/>
        <v>44236</v>
      </c>
      <c r="P4" s="51">
        <f t="shared" si="0"/>
        <v>44243</v>
      </c>
      <c r="Q4" s="51">
        <f t="shared" si="0"/>
        <v>44250</v>
      </c>
      <c r="R4" s="51">
        <f t="shared" si="0"/>
        <v>44257</v>
      </c>
      <c r="S4" s="120">
        <f t="shared" si="0"/>
        <v>44264</v>
      </c>
      <c r="T4" s="51">
        <f t="shared" si="0"/>
        <v>44271</v>
      </c>
      <c r="U4" s="120">
        <f t="shared" si="0"/>
        <v>44278</v>
      </c>
      <c r="V4" s="51">
        <f t="shared" si="0"/>
        <v>44285</v>
      </c>
      <c r="W4" s="51">
        <f t="shared" si="0"/>
        <v>44292</v>
      </c>
      <c r="X4" s="51">
        <f t="shared" si="0"/>
        <v>44299</v>
      </c>
      <c r="Y4" s="22"/>
      <c r="Z4" s="23"/>
      <c r="AA4" s="159"/>
      <c r="AB4" s="160"/>
    </row>
    <row r="5" spans="1:28" s="29" customFormat="1" ht="16.5" customHeight="1">
      <c r="A5" s="54">
        <v>1</v>
      </c>
      <c r="B5" s="54">
        <v>3067</v>
      </c>
      <c r="C5" s="55" t="s">
        <v>142</v>
      </c>
      <c r="D5" s="103"/>
      <c r="E5" s="121"/>
      <c r="F5" s="104"/>
      <c r="G5" s="104"/>
      <c r="H5" s="121"/>
      <c r="I5" s="104"/>
      <c r="J5" s="128"/>
      <c r="K5" s="104">
        <v>1</v>
      </c>
      <c r="L5" s="104">
        <v>1</v>
      </c>
      <c r="M5" s="104">
        <v>1</v>
      </c>
      <c r="N5" s="121">
        <v>1</v>
      </c>
      <c r="O5" s="104">
        <v>1</v>
      </c>
      <c r="P5" s="104">
        <v>1</v>
      </c>
      <c r="Q5" s="104">
        <v>1</v>
      </c>
      <c r="R5" s="104"/>
      <c r="S5" s="121">
        <v>1</v>
      </c>
      <c r="T5" s="104">
        <v>1</v>
      </c>
      <c r="U5" s="121">
        <v>1</v>
      </c>
      <c r="V5" s="104">
        <v>1</v>
      </c>
      <c r="W5" s="104">
        <v>1</v>
      </c>
      <c r="X5" s="104">
        <v>1</v>
      </c>
      <c r="Y5" s="105"/>
      <c r="Z5" s="106"/>
      <c r="AA5" s="106">
        <f>SUM(E5:X5)</f>
        <v>13</v>
      </c>
      <c r="AB5" s="107">
        <f>AA5/20*100</f>
        <v>65</v>
      </c>
    </row>
    <row r="6" spans="1:28" s="29" customFormat="1" ht="16.5" customHeight="1">
      <c r="A6" s="24">
        <v>2</v>
      </c>
      <c r="B6" s="24">
        <v>3067</v>
      </c>
      <c r="C6" s="25" t="s">
        <v>135</v>
      </c>
      <c r="D6" s="26"/>
      <c r="E6" s="121">
        <v>1</v>
      </c>
      <c r="F6" s="52">
        <v>1</v>
      </c>
      <c r="G6" s="52">
        <v>1</v>
      </c>
      <c r="H6" s="121">
        <v>1</v>
      </c>
      <c r="I6" s="52">
        <v>1</v>
      </c>
      <c r="J6" s="52">
        <v>1</v>
      </c>
      <c r="K6" s="52">
        <v>1</v>
      </c>
      <c r="L6" s="52">
        <v>1</v>
      </c>
      <c r="M6" s="52">
        <v>1</v>
      </c>
      <c r="N6" s="121">
        <v>1</v>
      </c>
      <c r="O6" s="52">
        <v>1</v>
      </c>
      <c r="P6" s="52">
        <v>1</v>
      </c>
      <c r="Q6" s="52">
        <v>1</v>
      </c>
      <c r="R6" s="52">
        <v>1</v>
      </c>
      <c r="S6" s="121">
        <v>1</v>
      </c>
      <c r="T6" s="52">
        <v>1</v>
      </c>
      <c r="U6" s="121">
        <v>1</v>
      </c>
      <c r="V6" s="52">
        <v>1</v>
      </c>
      <c r="W6" s="52">
        <v>1</v>
      </c>
      <c r="X6" s="52">
        <v>1</v>
      </c>
      <c r="Y6" s="27"/>
      <c r="Z6" s="20"/>
      <c r="AA6" s="20">
        <f aca="true" t="shared" si="1" ref="AA6:AA12">SUM(E6:X6)</f>
        <v>20</v>
      </c>
      <c r="AB6" s="28">
        <f aca="true" t="shared" si="2" ref="AB6:AB12">AA6/20*100</f>
        <v>100</v>
      </c>
    </row>
    <row r="7" spans="1:28" s="29" customFormat="1" ht="16.5" customHeight="1">
      <c r="A7" s="54">
        <v>3</v>
      </c>
      <c r="B7" s="54">
        <v>3160</v>
      </c>
      <c r="C7" s="55" t="s">
        <v>136</v>
      </c>
      <c r="D7" s="103"/>
      <c r="E7" s="121">
        <v>1</v>
      </c>
      <c r="F7" s="104">
        <v>1</v>
      </c>
      <c r="G7" s="104">
        <v>1</v>
      </c>
      <c r="H7" s="121">
        <v>1</v>
      </c>
      <c r="I7" s="104">
        <v>1</v>
      </c>
      <c r="J7" s="128">
        <v>1</v>
      </c>
      <c r="K7" s="104">
        <v>1</v>
      </c>
      <c r="L7" s="104">
        <v>1</v>
      </c>
      <c r="M7" s="104">
        <v>1</v>
      </c>
      <c r="N7" s="121">
        <v>1</v>
      </c>
      <c r="O7" s="104">
        <v>1</v>
      </c>
      <c r="P7" s="104"/>
      <c r="Q7" s="104">
        <v>1</v>
      </c>
      <c r="R7" s="104">
        <v>1</v>
      </c>
      <c r="S7" s="121">
        <v>1</v>
      </c>
      <c r="T7" s="104">
        <v>1</v>
      </c>
      <c r="U7" s="121">
        <v>1</v>
      </c>
      <c r="V7" s="104">
        <v>1</v>
      </c>
      <c r="W7" s="104">
        <v>1</v>
      </c>
      <c r="X7" s="104">
        <v>1</v>
      </c>
      <c r="Y7" s="105"/>
      <c r="Z7" s="106"/>
      <c r="AA7" s="106">
        <f t="shared" si="1"/>
        <v>19</v>
      </c>
      <c r="AB7" s="107">
        <f t="shared" si="2"/>
        <v>95</v>
      </c>
    </row>
    <row r="8" spans="1:28" s="29" customFormat="1" ht="16.5" customHeight="1">
      <c r="A8" s="24">
        <v>4</v>
      </c>
      <c r="B8" s="24">
        <v>3201</v>
      </c>
      <c r="C8" s="25" t="s">
        <v>137</v>
      </c>
      <c r="D8" s="26"/>
      <c r="E8" s="121">
        <v>1</v>
      </c>
      <c r="F8" s="52">
        <v>1</v>
      </c>
      <c r="G8" s="52">
        <v>1</v>
      </c>
      <c r="H8" s="121">
        <v>1</v>
      </c>
      <c r="I8" s="52">
        <v>1</v>
      </c>
      <c r="J8" s="52">
        <v>1</v>
      </c>
      <c r="K8" s="52">
        <v>1</v>
      </c>
      <c r="L8" s="52">
        <v>1</v>
      </c>
      <c r="M8" s="52">
        <v>1</v>
      </c>
      <c r="N8" s="121">
        <v>1</v>
      </c>
      <c r="O8" s="52">
        <v>1</v>
      </c>
      <c r="P8" s="52">
        <v>1</v>
      </c>
      <c r="Q8" s="52">
        <v>1</v>
      </c>
      <c r="R8" s="52">
        <v>1</v>
      </c>
      <c r="S8" s="121">
        <v>1</v>
      </c>
      <c r="T8" s="52">
        <v>1</v>
      </c>
      <c r="U8" s="121">
        <v>1</v>
      </c>
      <c r="V8" s="52">
        <v>1</v>
      </c>
      <c r="W8" s="52">
        <v>1</v>
      </c>
      <c r="X8" s="52">
        <v>1</v>
      </c>
      <c r="Y8" s="27"/>
      <c r="Z8" s="20"/>
      <c r="AA8" s="20">
        <f t="shared" si="1"/>
        <v>20</v>
      </c>
      <c r="AB8" s="28">
        <f t="shared" si="2"/>
        <v>100</v>
      </c>
    </row>
    <row r="9" spans="1:28" s="29" customFormat="1" ht="16.5" customHeight="1">
      <c r="A9" s="54">
        <v>5</v>
      </c>
      <c r="B9" s="54">
        <v>3204</v>
      </c>
      <c r="C9" s="55" t="s">
        <v>138</v>
      </c>
      <c r="D9" s="103"/>
      <c r="E9" s="121">
        <v>1</v>
      </c>
      <c r="F9" s="104">
        <v>1</v>
      </c>
      <c r="G9" s="104">
        <v>1</v>
      </c>
      <c r="H9" s="121">
        <v>1</v>
      </c>
      <c r="I9" s="104">
        <v>1</v>
      </c>
      <c r="J9" s="128">
        <v>1</v>
      </c>
      <c r="K9" s="104">
        <v>1</v>
      </c>
      <c r="L9" s="104">
        <v>1</v>
      </c>
      <c r="M9" s="104">
        <v>1</v>
      </c>
      <c r="N9" s="121">
        <v>1</v>
      </c>
      <c r="O9" s="104">
        <v>1</v>
      </c>
      <c r="P9" s="104">
        <v>1</v>
      </c>
      <c r="Q9" s="104">
        <v>1</v>
      </c>
      <c r="R9" s="104">
        <v>1</v>
      </c>
      <c r="S9" s="121">
        <v>1</v>
      </c>
      <c r="T9" s="104">
        <v>1</v>
      </c>
      <c r="U9" s="121">
        <v>1</v>
      </c>
      <c r="V9" s="104">
        <v>1</v>
      </c>
      <c r="W9" s="104">
        <v>1</v>
      </c>
      <c r="X9" s="104">
        <v>1</v>
      </c>
      <c r="Y9" s="105"/>
      <c r="Z9" s="106"/>
      <c r="AA9" s="106">
        <f t="shared" si="1"/>
        <v>20</v>
      </c>
      <c r="AB9" s="107">
        <f t="shared" si="2"/>
        <v>100</v>
      </c>
    </row>
    <row r="10" spans="1:28" s="29" customFormat="1" ht="16.5" customHeight="1">
      <c r="A10" s="24">
        <v>6</v>
      </c>
      <c r="B10" s="24">
        <v>3207</v>
      </c>
      <c r="C10" s="25" t="s">
        <v>139</v>
      </c>
      <c r="D10" s="26"/>
      <c r="E10" s="121">
        <v>1</v>
      </c>
      <c r="F10" s="52">
        <v>1</v>
      </c>
      <c r="G10" s="52">
        <v>1</v>
      </c>
      <c r="H10" s="121">
        <v>1</v>
      </c>
      <c r="I10" s="52">
        <v>1</v>
      </c>
      <c r="J10" s="52">
        <v>1</v>
      </c>
      <c r="K10" s="52">
        <v>1</v>
      </c>
      <c r="L10" s="52">
        <v>1</v>
      </c>
      <c r="M10" s="52">
        <v>1</v>
      </c>
      <c r="N10" s="121">
        <v>1</v>
      </c>
      <c r="O10" s="52">
        <v>1</v>
      </c>
      <c r="P10" s="52">
        <v>1</v>
      </c>
      <c r="Q10" s="52">
        <v>1</v>
      </c>
      <c r="R10" s="52">
        <v>1</v>
      </c>
      <c r="S10" s="121">
        <v>1</v>
      </c>
      <c r="T10" s="52">
        <v>1</v>
      </c>
      <c r="U10" s="121">
        <v>1</v>
      </c>
      <c r="V10" s="52">
        <v>1</v>
      </c>
      <c r="W10" s="52">
        <v>1</v>
      </c>
      <c r="X10" s="52">
        <v>1</v>
      </c>
      <c r="Y10" s="27"/>
      <c r="Z10" s="20"/>
      <c r="AA10" s="20">
        <f t="shared" si="1"/>
        <v>20</v>
      </c>
      <c r="AB10" s="28">
        <f t="shared" si="2"/>
        <v>100</v>
      </c>
    </row>
    <row r="11" spans="1:28" s="29" customFormat="1" ht="16.5" customHeight="1">
      <c r="A11" s="54">
        <v>7</v>
      </c>
      <c r="B11" s="54">
        <v>3254</v>
      </c>
      <c r="C11" s="55" t="s">
        <v>140</v>
      </c>
      <c r="D11" s="103"/>
      <c r="E11" s="121">
        <v>1</v>
      </c>
      <c r="F11" s="104">
        <v>1</v>
      </c>
      <c r="G11" s="104">
        <v>1</v>
      </c>
      <c r="H11" s="121">
        <v>1</v>
      </c>
      <c r="I11" s="104"/>
      <c r="J11" s="128">
        <v>1</v>
      </c>
      <c r="K11" s="104">
        <v>1</v>
      </c>
      <c r="L11" s="104">
        <v>1</v>
      </c>
      <c r="M11" s="104">
        <v>1</v>
      </c>
      <c r="N11" s="121">
        <v>1</v>
      </c>
      <c r="O11" s="104">
        <v>1</v>
      </c>
      <c r="P11" s="104">
        <v>1</v>
      </c>
      <c r="Q11" s="104">
        <v>1</v>
      </c>
      <c r="R11" s="104">
        <v>1</v>
      </c>
      <c r="S11" s="121">
        <v>1</v>
      </c>
      <c r="T11" s="104">
        <v>1</v>
      </c>
      <c r="U11" s="121">
        <v>1</v>
      </c>
      <c r="V11" s="104">
        <v>1</v>
      </c>
      <c r="W11" s="104">
        <v>1</v>
      </c>
      <c r="X11" s="104">
        <v>1</v>
      </c>
      <c r="Y11" s="105"/>
      <c r="Z11" s="106"/>
      <c r="AA11" s="106">
        <f t="shared" si="1"/>
        <v>19</v>
      </c>
      <c r="AB11" s="107">
        <f t="shared" si="2"/>
        <v>95</v>
      </c>
    </row>
    <row r="12" spans="1:28" s="29" customFormat="1" ht="16.5" customHeight="1">
      <c r="A12" s="24">
        <v>8</v>
      </c>
      <c r="B12" s="24">
        <v>3662</v>
      </c>
      <c r="C12" s="25" t="s">
        <v>141</v>
      </c>
      <c r="D12" s="26"/>
      <c r="E12" s="121">
        <v>1</v>
      </c>
      <c r="F12" s="52">
        <v>1</v>
      </c>
      <c r="G12" s="52">
        <v>1</v>
      </c>
      <c r="H12" s="121">
        <v>1</v>
      </c>
      <c r="I12" s="52"/>
      <c r="J12" s="52">
        <v>1</v>
      </c>
      <c r="K12" s="52">
        <v>1</v>
      </c>
      <c r="L12" s="52">
        <v>1</v>
      </c>
      <c r="M12" s="52">
        <v>1</v>
      </c>
      <c r="N12" s="121">
        <v>1</v>
      </c>
      <c r="O12" s="52">
        <v>1</v>
      </c>
      <c r="P12" s="52">
        <v>1</v>
      </c>
      <c r="Q12" s="52">
        <v>1</v>
      </c>
      <c r="R12" s="52">
        <v>1</v>
      </c>
      <c r="S12" s="121">
        <v>1</v>
      </c>
      <c r="T12" s="52">
        <v>1</v>
      </c>
      <c r="U12" s="121">
        <v>1</v>
      </c>
      <c r="V12" s="52">
        <v>1</v>
      </c>
      <c r="W12" s="52">
        <v>1</v>
      </c>
      <c r="X12" s="52">
        <v>1</v>
      </c>
      <c r="Y12" s="27"/>
      <c r="Z12" s="20"/>
      <c r="AA12" s="20">
        <f t="shared" si="1"/>
        <v>19</v>
      </c>
      <c r="AB12" s="28">
        <f t="shared" si="2"/>
        <v>95</v>
      </c>
    </row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</sheetData>
  <sheetProtection selectLockedCells="1" selectUnlockedCells="1"/>
  <mergeCells count="7">
    <mergeCell ref="A1:AB1"/>
    <mergeCell ref="A2:AB2"/>
    <mergeCell ref="A3:A4"/>
    <mergeCell ref="B3:B4"/>
    <mergeCell ref="C3:C4"/>
    <mergeCell ref="AA3:AA4"/>
    <mergeCell ref="AB3:AB4"/>
  </mergeCells>
  <printOptions/>
  <pageMargins left="0.9840277777777777" right="0.19652777777777777" top="0.39375" bottom="0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view="pageLayout" zoomScaleNormal="115" zoomScaleSheetLayoutView="115" workbookViewId="0" topLeftCell="A1">
      <selection activeCell="H6" sqref="H6"/>
    </sheetView>
  </sheetViews>
  <sheetFormatPr defaultColWidth="8.7109375" defaultRowHeight="12.75"/>
  <cols>
    <col min="1" max="1" width="3.28125" style="30" customWidth="1"/>
    <col min="2" max="2" width="5.00390625" style="30" customWidth="1"/>
    <col min="3" max="3" width="22.7109375" style="31" customWidth="1"/>
    <col min="4" max="5" width="4.00390625" style="31" bestFit="1" customWidth="1"/>
    <col min="6" max="6" width="4.28125" style="31" bestFit="1" customWidth="1"/>
    <col min="7" max="8" width="4.28125" style="32" bestFit="1" customWidth="1"/>
    <col min="9" max="9" width="4.28125" style="31" bestFit="1" customWidth="1"/>
    <col min="10" max="10" width="2.421875" style="31" customWidth="1"/>
    <col min="11" max="11" width="5.28125" style="33" customWidth="1"/>
    <col min="12" max="12" width="4.7109375" style="33" customWidth="1"/>
    <col min="13" max="13" width="5.00390625" style="33" customWidth="1"/>
    <col min="14" max="14" width="6.57421875" style="34" customWidth="1"/>
    <col min="15" max="15" width="6.7109375" style="35" customWidth="1"/>
    <col min="16" max="16" width="3.00390625" style="34" customWidth="1"/>
    <col min="17" max="24" width="2.7109375" style="31" customWidth="1"/>
    <col min="25" max="16384" width="8.7109375" style="31" customWidth="1"/>
  </cols>
  <sheetData>
    <row r="1" spans="1:16" ht="30">
      <c r="A1" s="167" t="s">
        <v>132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</row>
    <row r="2" spans="1:16" ht="49.5" customHeight="1">
      <c r="A2" s="168" t="s">
        <v>159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</row>
    <row r="3" spans="1:16" ht="19.5" customHeight="1">
      <c r="A3" s="157" t="s">
        <v>30</v>
      </c>
      <c r="B3" s="157" t="s">
        <v>31</v>
      </c>
      <c r="C3" s="158" t="s">
        <v>32</v>
      </c>
      <c r="D3" s="170" t="s">
        <v>160</v>
      </c>
      <c r="E3" s="170"/>
      <c r="F3" s="170"/>
      <c r="G3" s="170"/>
      <c r="H3" s="170"/>
      <c r="I3" s="170"/>
      <c r="J3" s="170"/>
      <c r="K3" s="158" t="s">
        <v>36</v>
      </c>
      <c r="L3" s="158"/>
      <c r="M3" s="158"/>
      <c r="N3" s="158"/>
      <c r="O3" s="158"/>
      <c r="P3" s="158"/>
    </row>
    <row r="4" spans="1:16" ht="19.5" customHeight="1">
      <c r="A4" s="157"/>
      <c r="B4" s="157"/>
      <c r="C4" s="158"/>
      <c r="D4" s="164" t="s">
        <v>150</v>
      </c>
      <c r="E4" s="164"/>
      <c r="F4" s="164"/>
      <c r="G4" s="164"/>
      <c r="H4" s="164"/>
      <c r="I4" s="164"/>
      <c r="J4" s="164"/>
      <c r="K4" s="162" t="s">
        <v>37</v>
      </c>
      <c r="L4" s="165"/>
      <c r="M4" s="162" t="s">
        <v>38</v>
      </c>
      <c r="N4" s="162" t="s">
        <v>39</v>
      </c>
      <c r="O4" s="163" t="s">
        <v>40</v>
      </c>
      <c r="P4" s="166" t="s">
        <v>41</v>
      </c>
    </row>
    <row r="5" spans="1:16" ht="114.75" customHeight="1">
      <c r="A5" s="157"/>
      <c r="B5" s="157"/>
      <c r="C5" s="158"/>
      <c r="D5" s="38" t="s">
        <v>151</v>
      </c>
      <c r="E5" s="38" t="s">
        <v>152</v>
      </c>
      <c r="F5" s="38" t="s">
        <v>153</v>
      </c>
      <c r="G5" s="38" t="s">
        <v>154</v>
      </c>
      <c r="H5" s="38" t="s">
        <v>155</v>
      </c>
      <c r="I5" s="17"/>
      <c r="J5" s="17"/>
      <c r="K5" s="162"/>
      <c r="L5" s="162"/>
      <c r="M5" s="162"/>
      <c r="N5" s="162"/>
      <c r="O5" s="163"/>
      <c r="P5" s="166"/>
    </row>
    <row r="6" spans="1:16" ht="19.5" customHeight="1">
      <c r="A6" s="157"/>
      <c r="B6" s="157"/>
      <c r="C6" s="158"/>
      <c r="D6" s="39"/>
      <c r="E6" s="19"/>
      <c r="F6" s="18" t="s">
        <v>42</v>
      </c>
      <c r="G6" s="39" t="s">
        <v>43</v>
      </c>
      <c r="H6" s="18" t="s">
        <v>143</v>
      </c>
      <c r="I6" s="39"/>
      <c r="J6" s="19"/>
      <c r="K6" s="162"/>
      <c r="L6" s="40"/>
      <c r="M6" s="162" t="s">
        <v>44</v>
      </c>
      <c r="N6" s="162" t="s">
        <v>44</v>
      </c>
      <c r="O6" s="163" t="s">
        <v>44</v>
      </c>
      <c r="P6" s="166" t="s">
        <v>44</v>
      </c>
    </row>
    <row r="7" spans="1:16" ht="21">
      <c r="A7" s="17"/>
      <c r="B7" s="17"/>
      <c r="C7" s="41"/>
      <c r="D7" s="39">
        <v>20</v>
      </c>
      <c r="E7" s="39">
        <v>10</v>
      </c>
      <c r="F7" s="39">
        <v>15</v>
      </c>
      <c r="G7" s="39">
        <v>15</v>
      </c>
      <c r="H7" s="39">
        <v>10</v>
      </c>
      <c r="I7" s="39"/>
      <c r="J7" s="39"/>
      <c r="K7" s="42">
        <f>SUM(D7:J7)</f>
        <v>70</v>
      </c>
      <c r="L7" s="42"/>
      <c r="M7" s="42">
        <v>30</v>
      </c>
      <c r="N7" s="42">
        <f>SUM(K7:M7)</f>
        <v>100</v>
      </c>
      <c r="O7" s="36"/>
      <c r="P7" s="37"/>
    </row>
    <row r="8" spans="1:16" ht="19.5" customHeight="1">
      <c r="A8" s="53">
        <v>1</v>
      </c>
      <c r="B8" s="99">
        <v>3067</v>
      </c>
      <c r="C8" s="100" t="s">
        <v>142</v>
      </c>
      <c r="D8" s="56">
        <v>15</v>
      </c>
      <c r="E8" s="125">
        <v>5</v>
      </c>
      <c r="F8" s="125">
        <v>8</v>
      </c>
      <c r="G8" s="125">
        <v>8</v>
      </c>
      <c r="H8" s="126">
        <v>5</v>
      </c>
      <c r="I8" s="127"/>
      <c r="J8" s="123"/>
      <c r="K8" s="56">
        <f aca="true" t="shared" si="0" ref="K8:K15">SUM(D8:I8)</f>
        <v>41</v>
      </c>
      <c r="L8" s="56"/>
      <c r="M8" s="125">
        <v>15</v>
      </c>
      <c r="N8" s="56">
        <f>SUM(K8:M8)</f>
        <v>56</v>
      </c>
      <c r="O8" s="118" t="str">
        <f>IF(N8&gt;=80,"4",IF(N8&gt;=75,"3.5",IF(N8&gt;=70,"3",IF(N8&gt;=65,"2.5",IF(N8&gt;=60,"2",IF(N8&gt;=55,"1.5",IF(N8&gt;=50,"1",IF(N8&lt;=49,"0"))))))))</f>
        <v>1.5</v>
      </c>
      <c r="P8" s="57"/>
    </row>
    <row r="9" spans="1:16" ht="19.5" customHeight="1">
      <c r="A9" s="19">
        <v>2</v>
      </c>
      <c r="B9" s="101">
        <v>3067</v>
      </c>
      <c r="C9" s="102" t="s">
        <v>135</v>
      </c>
      <c r="D9" s="39">
        <f>เวลาเรียน!AA6-2</f>
        <v>18</v>
      </c>
      <c r="E9" s="39">
        <v>7</v>
      </c>
      <c r="F9" s="39">
        <v>14</v>
      </c>
      <c r="G9" s="39">
        <v>13</v>
      </c>
      <c r="H9" s="59">
        <v>9</v>
      </c>
      <c r="I9" s="124"/>
      <c r="J9" s="18"/>
      <c r="K9" s="39">
        <f t="shared" si="0"/>
        <v>61</v>
      </c>
      <c r="L9" s="39"/>
      <c r="M9" s="39">
        <v>19</v>
      </c>
      <c r="N9" s="39">
        <f aca="true" t="shared" si="1" ref="N9:N15">SUM(K9:M9)</f>
        <v>80</v>
      </c>
      <c r="O9" s="119" t="str">
        <f aca="true" t="shared" si="2" ref="O9:O15">IF(N9&gt;=80,"4",IF(N9&gt;=75,"3.5",IF(N9&gt;=70,"3",IF(N9&gt;=65,"2.5",IF(N9&gt;=60,"2",IF(N9&gt;=55,"1.5",IF(N9&gt;=50,"1",IF(N9&lt;=49,"0"))))))))</f>
        <v>4</v>
      </c>
      <c r="P9" s="43"/>
    </row>
    <row r="10" spans="1:16" ht="19.5" customHeight="1">
      <c r="A10" s="53">
        <v>3</v>
      </c>
      <c r="B10" s="99">
        <v>3160</v>
      </c>
      <c r="C10" s="100" t="s">
        <v>136</v>
      </c>
      <c r="D10" s="56">
        <f>เวลาเรียน!AA7-2</f>
        <v>17</v>
      </c>
      <c r="E10" s="56">
        <v>7</v>
      </c>
      <c r="F10" s="56">
        <v>14</v>
      </c>
      <c r="G10" s="56">
        <v>12</v>
      </c>
      <c r="H10" s="58">
        <v>7</v>
      </c>
      <c r="I10" s="122"/>
      <c r="J10" s="123"/>
      <c r="K10" s="56">
        <f t="shared" si="0"/>
        <v>57</v>
      </c>
      <c r="L10" s="56"/>
      <c r="M10" s="56">
        <v>16</v>
      </c>
      <c r="N10" s="56">
        <f t="shared" si="1"/>
        <v>73</v>
      </c>
      <c r="O10" s="118" t="str">
        <f t="shared" si="2"/>
        <v>3</v>
      </c>
      <c r="P10" s="57"/>
    </row>
    <row r="11" spans="1:16" ht="19.5" customHeight="1">
      <c r="A11" s="19">
        <v>4</v>
      </c>
      <c r="B11" s="101">
        <v>3201</v>
      </c>
      <c r="C11" s="102" t="s">
        <v>137</v>
      </c>
      <c r="D11" s="39">
        <f>เวลาเรียน!AA8-2</f>
        <v>18</v>
      </c>
      <c r="E11" s="39">
        <v>8</v>
      </c>
      <c r="F11" s="39">
        <v>14</v>
      </c>
      <c r="G11" s="39">
        <v>13</v>
      </c>
      <c r="H11" s="59">
        <v>7</v>
      </c>
      <c r="I11" s="124"/>
      <c r="J11" s="18"/>
      <c r="K11" s="39">
        <f t="shared" si="0"/>
        <v>60</v>
      </c>
      <c r="L11" s="39"/>
      <c r="M11" s="39">
        <v>18</v>
      </c>
      <c r="N11" s="39">
        <f t="shared" si="1"/>
        <v>78</v>
      </c>
      <c r="O11" s="119" t="str">
        <f t="shared" si="2"/>
        <v>3.5</v>
      </c>
      <c r="P11" s="43"/>
    </row>
    <row r="12" spans="1:16" ht="19.5" customHeight="1">
      <c r="A12" s="53">
        <v>5</v>
      </c>
      <c r="B12" s="99">
        <v>3204</v>
      </c>
      <c r="C12" s="100" t="s">
        <v>138</v>
      </c>
      <c r="D12" s="56">
        <f>เวลาเรียน!AA9-2</f>
        <v>18</v>
      </c>
      <c r="E12" s="56">
        <v>7</v>
      </c>
      <c r="F12" s="56">
        <v>14</v>
      </c>
      <c r="G12" s="56">
        <v>14</v>
      </c>
      <c r="H12" s="58">
        <v>7</v>
      </c>
      <c r="I12" s="122"/>
      <c r="J12" s="123"/>
      <c r="K12" s="56">
        <f t="shared" si="0"/>
        <v>60</v>
      </c>
      <c r="L12" s="56"/>
      <c r="M12" s="56">
        <v>18</v>
      </c>
      <c r="N12" s="56">
        <f t="shared" si="1"/>
        <v>78</v>
      </c>
      <c r="O12" s="118" t="str">
        <f t="shared" si="2"/>
        <v>3.5</v>
      </c>
      <c r="P12" s="57"/>
    </row>
    <row r="13" spans="1:16" ht="19.5" customHeight="1">
      <c r="A13" s="19">
        <v>6</v>
      </c>
      <c r="B13" s="101">
        <v>3207</v>
      </c>
      <c r="C13" s="102" t="s">
        <v>139</v>
      </c>
      <c r="D13" s="39">
        <f>เวลาเรียน!AA10-2</f>
        <v>18</v>
      </c>
      <c r="E13" s="39">
        <v>8</v>
      </c>
      <c r="F13" s="39">
        <v>14</v>
      </c>
      <c r="G13" s="39">
        <v>13</v>
      </c>
      <c r="H13" s="59">
        <v>7</v>
      </c>
      <c r="I13" s="124"/>
      <c r="J13" s="18"/>
      <c r="K13" s="39">
        <f t="shared" si="0"/>
        <v>60</v>
      </c>
      <c r="L13" s="39"/>
      <c r="M13" s="39">
        <v>26</v>
      </c>
      <c r="N13" s="39">
        <f t="shared" si="1"/>
        <v>86</v>
      </c>
      <c r="O13" s="119" t="str">
        <f t="shared" si="2"/>
        <v>4</v>
      </c>
      <c r="P13" s="43"/>
    </row>
    <row r="14" spans="1:16" ht="19.5" customHeight="1">
      <c r="A14" s="53">
        <v>7</v>
      </c>
      <c r="B14" s="99">
        <v>3254</v>
      </c>
      <c r="C14" s="100" t="s">
        <v>140</v>
      </c>
      <c r="D14" s="56">
        <f>เวลาเรียน!AA11-2</f>
        <v>17</v>
      </c>
      <c r="E14" s="56">
        <v>9</v>
      </c>
      <c r="F14" s="56">
        <v>14</v>
      </c>
      <c r="G14" s="56">
        <v>14</v>
      </c>
      <c r="H14" s="58">
        <v>9</v>
      </c>
      <c r="I14" s="122"/>
      <c r="J14" s="123"/>
      <c r="K14" s="56">
        <f t="shared" si="0"/>
        <v>63</v>
      </c>
      <c r="L14" s="56"/>
      <c r="M14" s="56">
        <v>22</v>
      </c>
      <c r="N14" s="56">
        <f t="shared" si="1"/>
        <v>85</v>
      </c>
      <c r="O14" s="118" t="str">
        <f t="shared" si="2"/>
        <v>4</v>
      </c>
      <c r="P14" s="57"/>
    </row>
    <row r="15" spans="1:16" ht="19.5" customHeight="1">
      <c r="A15" s="19">
        <v>8</v>
      </c>
      <c r="B15" s="101">
        <v>3662</v>
      </c>
      <c r="C15" s="102" t="s">
        <v>141</v>
      </c>
      <c r="D15" s="39">
        <f>เวลาเรียน!AA12-2</f>
        <v>17</v>
      </c>
      <c r="E15" s="39">
        <v>9</v>
      </c>
      <c r="F15" s="39">
        <v>14</v>
      </c>
      <c r="G15" s="39">
        <v>13</v>
      </c>
      <c r="H15" s="59">
        <v>7</v>
      </c>
      <c r="I15" s="124"/>
      <c r="J15" s="18"/>
      <c r="K15" s="39">
        <f t="shared" si="0"/>
        <v>60</v>
      </c>
      <c r="L15" s="39"/>
      <c r="M15" s="39">
        <v>18</v>
      </c>
      <c r="N15" s="39">
        <f t="shared" si="1"/>
        <v>78</v>
      </c>
      <c r="O15" s="119" t="str">
        <f t="shared" si="2"/>
        <v>3.5</v>
      </c>
      <c r="P15" s="43"/>
    </row>
    <row r="16" spans="1:16" s="50" customFormat="1" ht="18" customHeight="1">
      <c r="A16" s="44"/>
      <c r="B16" s="44"/>
      <c r="C16" s="45"/>
      <c r="D16" s="46"/>
      <c r="E16" s="46"/>
      <c r="F16" s="46"/>
      <c r="G16" s="47"/>
      <c r="H16" s="47"/>
      <c r="I16" s="46"/>
      <c r="J16" s="46"/>
      <c r="K16" s="48"/>
      <c r="L16" s="48"/>
      <c r="M16" s="48"/>
      <c r="N16" s="49"/>
      <c r="O16" s="35"/>
      <c r="P16" s="49"/>
    </row>
    <row r="17" spans="1:16" s="50" customFormat="1" ht="18" customHeight="1">
      <c r="A17" s="44"/>
      <c r="B17" s="44"/>
      <c r="C17" s="45"/>
      <c r="D17" s="46"/>
      <c r="E17" s="46"/>
      <c r="F17" s="46"/>
      <c r="G17" s="47"/>
      <c r="H17" s="47"/>
      <c r="I17" s="46"/>
      <c r="J17" s="46"/>
      <c r="K17" s="48"/>
      <c r="L17" s="48"/>
      <c r="M17" s="48"/>
      <c r="N17" s="49"/>
      <c r="O17" s="35"/>
      <c r="P17" s="49"/>
    </row>
    <row r="18" spans="1:16" s="50" customFormat="1" ht="18" customHeight="1">
      <c r="A18" s="44"/>
      <c r="B18" s="44"/>
      <c r="C18" s="66"/>
      <c r="D18" s="46"/>
      <c r="E18" s="46"/>
      <c r="F18" s="46"/>
      <c r="G18" s="47"/>
      <c r="H18" s="47"/>
      <c r="I18" s="46"/>
      <c r="J18" s="46"/>
      <c r="K18" s="48"/>
      <c r="L18" s="48"/>
      <c r="M18" s="48"/>
      <c r="N18" s="49"/>
      <c r="O18" s="35"/>
      <c r="P18" s="49"/>
    </row>
    <row r="19" spans="1:16" s="78" customFormat="1" ht="21">
      <c r="A19" s="65"/>
      <c r="B19" s="161" t="s">
        <v>126</v>
      </c>
      <c r="C19" s="161"/>
      <c r="D19" s="161"/>
      <c r="E19" s="161"/>
      <c r="F19" s="161"/>
      <c r="G19" s="111"/>
      <c r="H19" s="111"/>
      <c r="I19" s="161" t="s">
        <v>127</v>
      </c>
      <c r="J19" s="161"/>
      <c r="K19" s="161"/>
      <c r="L19" s="161"/>
      <c r="M19" s="161"/>
      <c r="N19" s="161"/>
      <c r="O19" s="161"/>
      <c r="P19" s="112"/>
    </row>
    <row r="20" spans="1:16" s="78" customFormat="1" ht="21">
      <c r="A20" s="65"/>
      <c r="B20" s="65"/>
      <c r="C20" s="161" t="s">
        <v>128</v>
      </c>
      <c r="D20" s="161"/>
      <c r="E20" s="161"/>
      <c r="F20" s="110"/>
      <c r="G20" s="111"/>
      <c r="H20" s="111"/>
      <c r="I20" s="161" t="s">
        <v>134</v>
      </c>
      <c r="J20" s="161"/>
      <c r="K20" s="161"/>
      <c r="L20" s="161"/>
      <c r="M20" s="161"/>
      <c r="N20" s="161"/>
      <c r="O20" s="161"/>
      <c r="P20" s="112"/>
    </row>
    <row r="21" spans="1:16" s="78" customFormat="1" ht="21">
      <c r="A21" s="65"/>
      <c r="B21" s="65"/>
      <c r="C21" s="161" t="s">
        <v>45</v>
      </c>
      <c r="D21" s="161"/>
      <c r="E21" s="161"/>
      <c r="F21" s="110"/>
      <c r="G21" s="111"/>
      <c r="H21" s="111"/>
      <c r="I21" s="161" t="s">
        <v>144</v>
      </c>
      <c r="J21" s="161"/>
      <c r="K21" s="161"/>
      <c r="L21" s="161"/>
      <c r="M21" s="161"/>
      <c r="N21" s="161"/>
      <c r="O21" s="161"/>
      <c r="P21" s="112"/>
    </row>
    <row r="22" spans="1:16" s="50" customFormat="1" ht="15" customHeight="1">
      <c r="A22" s="44"/>
      <c r="B22" s="44"/>
      <c r="C22" s="66"/>
      <c r="D22" s="46"/>
      <c r="E22" s="46"/>
      <c r="F22" s="46"/>
      <c r="G22" s="47"/>
      <c r="H22" s="47"/>
      <c r="I22" s="46"/>
      <c r="J22" s="46"/>
      <c r="K22" s="48"/>
      <c r="L22" s="48"/>
      <c r="M22" s="48"/>
      <c r="N22" s="49"/>
      <c r="O22" s="35"/>
      <c r="P22" s="49"/>
    </row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 selectLockedCells="1" selectUnlockedCells="1"/>
  <mergeCells count="20">
    <mergeCell ref="L4:L5"/>
    <mergeCell ref="P4:P6"/>
    <mergeCell ref="I19:O19"/>
    <mergeCell ref="A1:P1"/>
    <mergeCell ref="A2:P2"/>
    <mergeCell ref="A3:A6"/>
    <mergeCell ref="B3:B6"/>
    <mergeCell ref="C3:C6"/>
    <mergeCell ref="D3:J3"/>
    <mergeCell ref="K3:P3"/>
    <mergeCell ref="B19:F19"/>
    <mergeCell ref="C20:E20"/>
    <mergeCell ref="I20:O20"/>
    <mergeCell ref="C21:E21"/>
    <mergeCell ref="I21:O21"/>
    <mergeCell ref="M4:M6"/>
    <mergeCell ref="N4:N6"/>
    <mergeCell ref="O4:O6"/>
    <mergeCell ref="D4:J4"/>
    <mergeCell ref="K4:K6"/>
  </mergeCells>
  <printOptions/>
  <pageMargins left="0.9840277777777777" right="0.19652777777777777" top="0.39375" bottom="0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9"/>
  <sheetViews>
    <sheetView view="pageLayout" zoomScale="115" zoomScaleSheetLayoutView="160" zoomScalePageLayoutView="115" workbookViewId="0" topLeftCell="A1">
      <selection activeCell="E22" sqref="E22"/>
    </sheetView>
  </sheetViews>
  <sheetFormatPr defaultColWidth="8.7109375" defaultRowHeight="12.75"/>
  <cols>
    <col min="1" max="1" width="2.28125" style="30" customWidth="1"/>
    <col min="2" max="2" width="4.140625" style="30" customWidth="1"/>
    <col min="3" max="3" width="21.28125" style="31" customWidth="1"/>
    <col min="4" max="8" width="4.7109375" style="31" customWidth="1"/>
    <col min="9" max="9" width="4.00390625" style="31" customWidth="1"/>
    <col min="10" max="10" width="4.7109375" style="31" customWidth="1"/>
    <col min="11" max="11" width="33.8515625" style="31" customWidth="1"/>
    <col min="12" max="16384" width="8.7109375" style="31" customWidth="1"/>
  </cols>
  <sheetData>
    <row r="1" ht="12.75" customHeight="1"/>
    <row r="2" spans="1:11" ht="18">
      <c r="A2" s="183" t="s">
        <v>46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1" ht="15" customHeight="1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25.5" customHeight="1">
      <c r="A4" s="157" t="s">
        <v>30</v>
      </c>
      <c r="B4" s="157" t="s">
        <v>31</v>
      </c>
      <c r="C4" s="158" t="s">
        <v>32</v>
      </c>
      <c r="D4" s="158" t="s">
        <v>160</v>
      </c>
      <c r="E4" s="158"/>
      <c r="F4" s="158"/>
      <c r="G4" s="158"/>
      <c r="H4" s="158"/>
      <c r="I4" s="158"/>
      <c r="J4" s="158"/>
      <c r="K4" s="162" t="s">
        <v>47</v>
      </c>
    </row>
    <row r="5" spans="1:11" ht="25.5" customHeight="1">
      <c r="A5" s="157"/>
      <c r="B5" s="157"/>
      <c r="C5" s="158"/>
      <c r="D5" s="185" t="s">
        <v>48</v>
      </c>
      <c r="E5" s="185"/>
      <c r="F5" s="185"/>
      <c r="G5" s="185"/>
      <c r="H5" s="185"/>
      <c r="I5" s="162" t="s">
        <v>39</v>
      </c>
      <c r="J5" s="162" t="s">
        <v>49</v>
      </c>
      <c r="K5" s="162"/>
    </row>
    <row r="6" spans="1:11" ht="25.5" customHeight="1">
      <c r="A6" s="157"/>
      <c r="B6" s="157"/>
      <c r="C6" s="158"/>
      <c r="D6" s="19">
        <v>1</v>
      </c>
      <c r="E6" s="19">
        <v>2</v>
      </c>
      <c r="F6" s="19">
        <v>3</v>
      </c>
      <c r="G6" s="19">
        <v>4</v>
      </c>
      <c r="H6" s="19">
        <v>5</v>
      </c>
      <c r="I6" s="162"/>
      <c r="J6" s="162"/>
      <c r="K6" s="162"/>
    </row>
    <row r="7" spans="1:11" ht="25.5" customHeight="1">
      <c r="A7" s="157"/>
      <c r="B7" s="157"/>
      <c r="C7" s="158"/>
      <c r="D7" s="60" t="s">
        <v>50</v>
      </c>
      <c r="E7" s="60" t="s">
        <v>50</v>
      </c>
      <c r="F7" s="60" t="s">
        <v>50</v>
      </c>
      <c r="G7" s="60" t="s">
        <v>50</v>
      </c>
      <c r="H7" s="60" t="s">
        <v>50</v>
      </c>
      <c r="I7" s="20">
        <v>100</v>
      </c>
      <c r="J7" s="162"/>
      <c r="K7" s="162"/>
    </row>
    <row r="8" spans="1:11" s="50" customFormat="1" ht="15" customHeight="1">
      <c r="A8" s="54">
        <v>1</v>
      </c>
      <c r="B8" s="54">
        <v>3067</v>
      </c>
      <c r="C8" s="113" t="s">
        <v>142</v>
      </c>
      <c r="D8" s="106">
        <v>12</v>
      </c>
      <c r="E8" s="106">
        <v>12</v>
      </c>
      <c r="F8" s="106">
        <v>12</v>
      </c>
      <c r="G8" s="106">
        <v>12</v>
      </c>
      <c r="H8" s="106">
        <v>12</v>
      </c>
      <c r="I8" s="106">
        <f>SUM(D8:H8)</f>
        <v>60</v>
      </c>
      <c r="J8" s="106" t="str">
        <f>IF(I8&gt;=80,"ดีเยี่ยม",IF(I8&gt;=65,"ดี",IF(I8&gt;=50,"ผ่าน","ไม่ผ่าน")))</f>
        <v>ผ่าน</v>
      </c>
      <c r="K8" s="63" t="s">
        <v>51</v>
      </c>
    </row>
    <row r="9" spans="1:11" s="50" customFormat="1" ht="15" customHeight="1">
      <c r="A9" s="24">
        <v>2</v>
      </c>
      <c r="B9" s="24">
        <v>3067</v>
      </c>
      <c r="C9" s="114" t="s">
        <v>135</v>
      </c>
      <c r="D9" s="20">
        <v>17</v>
      </c>
      <c r="E9" s="20">
        <v>16</v>
      </c>
      <c r="F9" s="20">
        <v>15</v>
      </c>
      <c r="G9" s="20">
        <v>15</v>
      </c>
      <c r="H9" s="20">
        <v>15</v>
      </c>
      <c r="I9" s="20">
        <f aca="true" t="shared" si="0" ref="I9:I15">SUM(D9:H9)</f>
        <v>78</v>
      </c>
      <c r="J9" s="20" t="str">
        <f aca="true" t="shared" si="1" ref="J9:J15">IF(I9&gt;=80,"ดีเยี่ยม",IF(I9&gt;=65,"ดี",IF(I9&gt;=50,"ผ่าน","ไม่ผ่าน")))</f>
        <v>ดี</v>
      </c>
      <c r="K9" s="64" t="s">
        <v>52</v>
      </c>
    </row>
    <row r="10" spans="1:11" s="50" customFormat="1" ht="15" customHeight="1">
      <c r="A10" s="54">
        <v>3</v>
      </c>
      <c r="B10" s="54">
        <v>3160</v>
      </c>
      <c r="C10" s="113" t="s">
        <v>136</v>
      </c>
      <c r="D10" s="106">
        <v>16</v>
      </c>
      <c r="E10" s="106">
        <v>16</v>
      </c>
      <c r="F10" s="106">
        <v>15</v>
      </c>
      <c r="G10" s="106">
        <v>15</v>
      </c>
      <c r="H10" s="106">
        <v>15</v>
      </c>
      <c r="I10" s="106">
        <f t="shared" si="0"/>
        <v>77</v>
      </c>
      <c r="J10" s="106" t="str">
        <f t="shared" si="1"/>
        <v>ดี</v>
      </c>
      <c r="K10" s="63" t="s">
        <v>53</v>
      </c>
    </row>
    <row r="11" spans="1:11" s="50" customFormat="1" ht="15" customHeight="1">
      <c r="A11" s="24">
        <v>4</v>
      </c>
      <c r="B11" s="24">
        <v>3201</v>
      </c>
      <c r="C11" s="114" t="s">
        <v>137</v>
      </c>
      <c r="D11" s="20">
        <v>16</v>
      </c>
      <c r="E11" s="20">
        <v>16</v>
      </c>
      <c r="F11" s="20">
        <v>16</v>
      </c>
      <c r="G11" s="20">
        <v>15</v>
      </c>
      <c r="H11" s="20">
        <v>15</v>
      </c>
      <c r="I11" s="20">
        <f t="shared" si="0"/>
        <v>78</v>
      </c>
      <c r="J11" s="20" t="str">
        <f t="shared" si="1"/>
        <v>ดี</v>
      </c>
      <c r="K11" s="63" t="s">
        <v>54</v>
      </c>
    </row>
    <row r="12" spans="1:11" s="50" customFormat="1" ht="15" customHeight="1">
      <c r="A12" s="54">
        <v>5</v>
      </c>
      <c r="B12" s="54">
        <v>3204</v>
      </c>
      <c r="C12" s="113" t="s">
        <v>138</v>
      </c>
      <c r="D12" s="106">
        <v>17</v>
      </c>
      <c r="E12" s="106">
        <v>16</v>
      </c>
      <c r="F12" s="106">
        <v>16</v>
      </c>
      <c r="G12" s="106">
        <v>15</v>
      </c>
      <c r="H12" s="106">
        <v>15</v>
      </c>
      <c r="I12" s="106">
        <f t="shared" si="0"/>
        <v>79</v>
      </c>
      <c r="J12" s="106" t="str">
        <f t="shared" si="1"/>
        <v>ดี</v>
      </c>
      <c r="K12" s="64" t="s">
        <v>55</v>
      </c>
    </row>
    <row r="13" spans="1:11" s="50" customFormat="1" ht="15" customHeight="1">
      <c r="A13" s="24">
        <v>6</v>
      </c>
      <c r="B13" s="24">
        <v>3207</v>
      </c>
      <c r="C13" s="114" t="s">
        <v>139</v>
      </c>
      <c r="D13" s="20">
        <v>17</v>
      </c>
      <c r="E13" s="20">
        <v>17</v>
      </c>
      <c r="F13" s="20">
        <v>16</v>
      </c>
      <c r="G13" s="20">
        <v>16</v>
      </c>
      <c r="H13" s="20">
        <v>16</v>
      </c>
      <c r="I13" s="20">
        <f t="shared" si="0"/>
        <v>82</v>
      </c>
      <c r="J13" s="20" t="str">
        <f t="shared" si="1"/>
        <v>ดีเยี่ยม</v>
      </c>
      <c r="K13" s="63" t="s">
        <v>56</v>
      </c>
    </row>
    <row r="14" spans="1:11" s="50" customFormat="1" ht="15" customHeight="1">
      <c r="A14" s="54">
        <v>7</v>
      </c>
      <c r="B14" s="54">
        <v>3254</v>
      </c>
      <c r="C14" s="113" t="s">
        <v>140</v>
      </c>
      <c r="D14" s="106">
        <v>17</v>
      </c>
      <c r="E14" s="106">
        <v>16</v>
      </c>
      <c r="F14" s="106">
        <v>16</v>
      </c>
      <c r="G14" s="106">
        <v>16</v>
      </c>
      <c r="H14" s="106">
        <v>16</v>
      </c>
      <c r="I14" s="106">
        <f t="shared" si="0"/>
        <v>81</v>
      </c>
      <c r="J14" s="106" t="str">
        <f t="shared" si="1"/>
        <v>ดีเยี่ยม</v>
      </c>
      <c r="K14" s="64" t="s">
        <v>57</v>
      </c>
    </row>
    <row r="15" spans="1:11" s="50" customFormat="1" ht="15" customHeight="1">
      <c r="A15" s="24">
        <v>8</v>
      </c>
      <c r="B15" s="61">
        <v>3662</v>
      </c>
      <c r="C15" s="62" t="s">
        <v>141</v>
      </c>
      <c r="D15" s="20">
        <v>16</v>
      </c>
      <c r="E15" s="20">
        <v>16</v>
      </c>
      <c r="F15" s="20">
        <v>16</v>
      </c>
      <c r="G15" s="20">
        <v>15</v>
      </c>
      <c r="H15" s="20">
        <v>15</v>
      </c>
      <c r="I15" s="20">
        <f t="shared" si="0"/>
        <v>78</v>
      </c>
      <c r="J15" s="20" t="str">
        <f t="shared" si="1"/>
        <v>ดี</v>
      </c>
      <c r="K15" s="63" t="s">
        <v>58</v>
      </c>
    </row>
    <row r="16" spans="1:11" s="50" customFormat="1" ht="15" customHeight="1">
      <c r="A16" s="171"/>
      <c r="B16" s="172"/>
      <c r="C16" s="172"/>
      <c r="D16" s="172"/>
      <c r="E16" s="172"/>
      <c r="F16" s="172"/>
      <c r="G16" s="172"/>
      <c r="H16" s="172"/>
      <c r="I16" s="172"/>
      <c r="J16" s="173"/>
      <c r="K16" s="63" t="s">
        <v>59</v>
      </c>
    </row>
    <row r="17" spans="1:11" s="50" customFormat="1" ht="15" customHeight="1">
      <c r="A17" s="174"/>
      <c r="B17" s="175"/>
      <c r="C17" s="175"/>
      <c r="D17" s="175"/>
      <c r="E17" s="175"/>
      <c r="F17" s="175"/>
      <c r="G17" s="175"/>
      <c r="H17" s="175"/>
      <c r="I17" s="175"/>
      <c r="J17" s="176"/>
      <c r="K17" s="64" t="s">
        <v>60</v>
      </c>
    </row>
    <row r="18" spans="1:11" s="50" customFormat="1" ht="15" customHeight="1">
      <c r="A18" s="174"/>
      <c r="B18" s="175"/>
      <c r="C18" s="175"/>
      <c r="D18" s="175"/>
      <c r="E18" s="175"/>
      <c r="F18" s="175"/>
      <c r="G18" s="175"/>
      <c r="H18" s="175"/>
      <c r="I18" s="175"/>
      <c r="J18" s="176"/>
      <c r="K18" s="64" t="s">
        <v>61</v>
      </c>
    </row>
    <row r="19" spans="1:11" s="50" customFormat="1" ht="15" customHeight="1">
      <c r="A19" s="174"/>
      <c r="B19" s="175"/>
      <c r="C19" s="175"/>
      <c r="D19" s="175"/>
      <c r="E19" s="175"/>
      <c r="F19" s="175"/>
      <c r="G19" s="175"/>
      <c r="H19" s="175"/>
      <c r="I19" s="175"/>
      <c r="J19" s="176"/>
      <c r="K19" s="63" t="s">
        <v>62</v>
      </c>
    </row>
    <row r="20" spans="1:11" s="50" customFormat="1" ht="15" customHeight="1">
      <c r="A20" s="177"/>
      <c r="B20" s="178"/>
      <c r="C20" s="178"/>
      <c r="D20" s="178"/>
      <c r="E20" s="178"/>
      <c r="F20" s="178"/>
      <c r="G20" s="178"/>
      <c r="H20" s="178"/>
      <c r="I20" s="178"/>
      <c r="J20" s="179"/>
      <c r="K20" s="63" t="s">
        <v>63</v>
      </c>
    </row>
    <row r="21" spans="1:11" s="50" customFormat="1" ht="15" customHeight="1">
      <c r="A21" s="65"/>
      <c r="B21" s="65"/>
      <c r="C21" s="45"/>
      <c r="D21" s="31"/>
      <c r="E21" s="31"/>
      <c r="F21" s="31"/>
      <c r="G21" s="31"/>
      <c r="H21" s="31"/>
      <c r="I21" s="31"/>
      <c r="J21" s="31"/>
      <c r="K21" s="66"/>
    </row>
    <row r="22" spans="1:11" s="50" customFormat="1" ht="15" customHeight="1">
      <c r="A22" s="30"/>
      <c r="B22" s="30"/>
      <c r="C22" s="31"/>
      <c r="D22" s="31"/>
      <c r="E22" s="31"/>
      <c r="F22" s="31"/>
      <c r="G22" s="31"/>
      <c r="H22" s="31"/>
      <c r="I22" s="31"/>
      <c r="J22" s="31"/>
      <c r="K22" s="31"/>
    </row>
    <row r="23" spans="1:11" s="50" customFormat="1" ht="15" customHeight="1">
      <c r="A23" s="30"/>
      <c r="B23" s="30"/>
      <c r="C23" s="31"/>
      <c r="D23" s="31"/>
      <c r="E23" s="31"/>
      <c r="F23" s="31"/>
      <c r="G23" s="31"/>
      <c r="H23" s="31"/>
      <c r="I23" s="31"/>
      <c r="J23" s="31"/>
      <c r="K23" s="31"/>
    </row>
    <row r="24" spans="1:11" s="50" customFormat="1" ht="18">
      <c r="A24" s="30"/>
      <c r="B24" s="180" t="s">
        <v>64</v>
      </c>
      <c r="C24" s="180"/>
      <c r="D24" s="180"/>
      <c r="E24" s="180"/>
      <c r="F24" s="180"/>
      <c r="G24" s="31"/>
      <c r="H24" s="31"/>
      <c r="I24" s="180" t="s">
        <v>65</v>
      </c>
      <c r="J24" s="180"/>
      <c r="K24" s="180"/>
    </row>
    <row r="25" spans="1:11" s="50" customFormat="1" ht="18">
      <c r="A25" s="30"/>
      <c r="B25" s="30"/>
      <c r="C25" s="181" t="s">
        <v>66</v>
      </c>
      <c r="D25" s="181"/>
      <c r="E25" s="181"/>
      <c r="F25" s="31"/>
      <c r="G25" s="31"/>
      <c r="H25" s="31"/>
      <c r="I25" s="181" t="s">
        <v>134</v>
      </c>
      <c r="J25" s="181"/>
      <c r="K25" s="181"/>
    </row>
    <row r="26" spans="1:11" s="50" customFormat="1" ht="18">
      <c r="A26" s="30"/>
      <c r="B26" s="30"/>
      <c r="C26" s="180" t="s">
        <v>45</v>
      </c>
      <c r="D26" s="180"/>
      <c r="E26" s="180"/>
      <c r="F26" s="31"/>
      <c r="G26" s="31"/>
      <c r="H26" s="31"/>
      <c r="I26" s="182" t="s">
        <v>67</v>
      </c>
      <c r="J26" s="182"/>
      <c r="K26" s="182"/>
    </row>
    <row r="27" spans="1:11" s="50" customFormat="1" ht="15" customHeight="1">
      <c r="A27" s="30"/>
      <c r="B27" s="30"/>
      <c r="C27" s="31"/>
      <c r="D27" s="31"/>
      <c r="E27" s="31"/>
      <c r="F27" s="31"/>
      <c r="G27" s="31"/>
      <c r="H27" s="31"/>
      <c r="I27" s="31"/>
      <c r="J27" s="31"/>
      <c r="K27" s="31"/>
    </row>
    <row r="28" spans="1:11" s="50" customFormat="1" ht="15" customHeight="1">
      <c r="A28" s="30"/>
      <c r="B28" s="30"/>
      <c r="C28" s="31"/>
      <c r="D28" s="31"/>
      <c r="E28" s="31"/>
      <c r="F28" s="31"/>
      <c r="G28" s="31"/>
      <c r="H28" s="31"/>
      <c r="I28" s="31"/>
      <c r="J28" s="31"/>
      <c r="K28" s="31"/>
    </row>
    <row r="29" spans="1:11" s="50" customFormat="1" ht="15" customHeight="1">
      <c r="A29" s="30"/>
      <c r="B29" s="30"/>
      <c r="C29" s="31"/>
      <c r="D29" s="31"/>
      <c r="E29" s="31"/>
      <c r="F29" s="31"/>
      <c r="G29" s="31"/>
      <c r="H29" s="31"/>
      <c r="I29" s="31"/>
      <c r="J29" s="31"/>
      <c r="K29" s="31"/>
    </row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</sheetData>
  <sheetProtection selectLockedCells="1" selectUnlockedCells="1"/>
  <mergeCells count="17">
    <mergeCell ref="A2:K2"/>
    <mergeCell ref="A3:K3"/>
    <mergeCell ref="A4:A7"/>
    <mergeCell ref="B4:B7"/>
    <mergeCell ref="C4:C7"/>
    <mergeCell ref="D4:J4"/>
    <mergeCell ref="K4:K7"/>
    <mergeCell ref="D5:H5"/>
    <mergeCell ref="I5:I6"/>
    <mergeCell ref="J5:J7"/>
    <mergeCell ref="A16:J20"/>
    <mergeCell ref="I24:K24"/>
    <mergeCell ref="C25:E25"/>
    <mergeCell ref="I25:K25"/>
    <mergeCell ref="C26:E26"/>
    <mergeCell ref="I26:K26"/>
    <mergeCell ref="B24:F24"/>
  </mergeCells>
  <printOptions/>
  <pageMargins left="0.7875" right="0.19652777777777777" top="0" bottom="0.19652777777777777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9"/>
  <sheetViews>
    <sheetView view="pageLayout" zoomScale="115" zoomScaleNormal="130" zoomScaleSheetLayoutView="160" zoomScalePageLayoutView="115" workbookViewId="0" topLeftCell="A37">
      <selection activeCell="E2" sqref="E2:E3"/>
    </sheetView>
  </sheetViews>
  <sheetFormatPr defaultColWidth="8.57421875" defaultRowHeight="12.75"/>
  <cols>
    <col min="1" max="1" width="2.7109375" style="98" customWidth="1"/>
    <col min="2" max="2" width="23.28125" style="31" customWidth="1"/>
    <col min="3" max="3" width="2.57421875" style="30" customWidth="1"/>
    <col min="4" max="4" width="4.00390625" style="30" customWidth="1"/>
    <col min="5" max="5" width="19.57421875" style="31" customWidth="1"/>
    <col min="6" max="13" width="3.00390625" style="33" customWidth="1"/>
    <col min="14" max="14" width="4.7109375" style="33" customWidth="1"/>
    <col min="15" max="15" width="9.140625" style="31" customWidth="1"/>
    <col min="16" max="18" width="4.7109375" style="31" customWidth="1"/>
    <col min="19" max="16384" width="8.57421875" style="31" customWidth="1"/>
  </cols>
  <sheetData>
    <row r="1" spans="1:15" ht="22.5" customHeight="1">
      <c r="A1" s="198" t="s">
        <v>161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5" ht="99" customHeight="1">
      <c r="A2" s="199" t="s">
        <v>68</v>
      </c>
      <c r="B2" s="200" t="s">
        <v>69</v>
      </c>
      <c r="C2" s="201" t="s">
        <v>30</v>
      </c>
      <c r="D2" s="201" t="s">
        <v>31</v>
      </c>
      <c r="E2" s="199" t="s">
        <v>70</v>
      </c>
      <c r="F2" s="67" t="s">
        <v>71</v>
      </c>
      <c r="G2" s="67" t="s">
        <v>72</v>
      </c>
      <c r="H2" s="67" t="s">
        <v>73</v>
      </c>
      <c r="I2" s="67" t="s">
        <v>74</v>
      </c>
      <c r="J2" s="67" t="s">
        <v>75</v>
      </c>
      <c r="K2" s="67" t="s">
        <v>76</v>
      </c>
      <c r="L2" s="67" t="s">
        <v>77</v>
      </c>
      <c r="M2" s="67" t="s">
        <v>78</v>
      </c>
      <c r="N2" s="68" t="s">
        <v>39</v>
      </c>
      <c r="O2" s="69" t="s">
        <v>79</v>
      </c>
    </row>
    <row r="3" spans="1:15" ht="16.5" customHeight="1">
      <c r="A3" s="199"/>
      <c r="B3" s="200"/>
      <c r="C3" s="201"/>
      <c r="D3" s="201"/>
      <c r="E3" s="199"/>
      <c r="F3" s="70">
        <v>3</v>
      </c>
      <c r="G3" s="70">
        <v>3</v>
      </c>
      <c r="H3" s="70">
        <v>3</v>
      </c>
      <c r="I3" s="70">
        <v>3</v>
      </c>
      <c r="J3" s="70">
        <v>3</v>
      </c>
      <c r="K3" s="70">
        <v>3</v>
      </c>
      <c r="L3" s="70">
        <v>3</v>
      </c>
      <c r="M3" s="70">
        <v>3</v>
      </c>
      <c r="N3" s="70">
        <f>SUM(F3:M3)</f>
        <v>24</v>
      </c>
      <c r="O3" s="71" t="s">
        <v>80</v>
      </c>
    </row>
    <row r="4" spans="1:15" s="50" customFormat="1" ht="15" customHeight="1">
      <c r="A4" s="186">
        <v>1</v>
      </c>
      <c r="B4" s="72" t="s">
        <v>81</v>
      </c>
      <c r="C4" s="54">
        <v>1</v>
      </c>
      <c r="D4" s="54">
        <v>3067</v>
      </c>
      <c r="E4" s="113" t="s">
        <v>142</v>
      </c>
      <c r="F4" s="107">
        <v>2</v>
      </c>
      <c r="G4" s="107">
        <v>2</v>
      </c>
      <c r="H4" s="107">
        <v>2</v>
      </c>
      <c r="I4" s="107">
        <v>1</v>
      </c>
      <c r="J4" s="107">
        <v>1</v>
      </c>
      <c r="K4" s="107">
        <v>1</v>
      </c>
      <c r="L4" s="107">
        <v>1</v>
      </c>
      <c r="M4" s="107">
        <v>1</v>
      </c>
      <c r="N4" s="107">
        <f>SUM(F4:M4)</f>
        <v>11</v>
      </c>
      <c r="O4" s="115" t="str">
        <f>IF(N4&gt;=21,"ดีเยี่ยม",IF(N4&gt;=13,"ดี",IF(N4&gt;=8,"ผ่าน","ไม่ผ่าน")))</f>
        <v>ผ่าน</v>
      </c>
    </row>
    <row r="5" spans="1:15" s="50" customFormat="1" ht="15" customHeight="1">
      <c r="A5" s="186"/>
      <c r="B5" s="75" t="s">
        <v>82</v>
      </c>
      <c r="C5" s="24">
        <v>2</v>
      </c>
      <c r="D5" s="24">
        <v>3067</v>
      </c>
      <c r="E5" s="114" t="s">
        <v>135</v>
      </c>
      <c r="F5" s="28">
        <v>3</v>
      </c>
      <c r="G5" s="28">
        <v>3</v>
      </c>
      <c r="H5" s="28">
        <v>2</v>
      </c>
      <c r="I5" s="28">
        <v>2</v>
      </c>
      <c r="J5" s="28">
        <v>2</v>
      </c>
      <c r="K5" s="28">
        <v>2</v>
      </c>
      <c r="L5" s="28">
        <v>2</v>
      </c>
      <c r="M5" s="28">
        <v>2</v>
      </c>
      <c r="N5" s="28">
        <f aca="true" t="shared" si="0" ref="N5:N11">SUM(F5:M5)</f>
        <v>18</v>
      </c>
      <c r="O5" s="74" t="str">
        <f aca="true" t="shared" si="1" ref="O5:O11">IF(N5&gt;=21,"ดีเยี่ยม",IF(N5&gt;=13,"ดี",IF(N5&gt;=8,"ผ่าน","ไม่ผ่าน")))</f>
        <v>ดี</v>
      </c>
    </row>
    <row r="6" spans="1:15" s="50" customFormat="1" ht="15" customHeight="1">
      <c r="A6" s="186"/>
      <c r="B6" s="75" t="s">
        <v>83</v>
      </c>
      <c r="C6" s="54">
        <v>3</v>
      </c>
      <c r="D6" s="54">
        <v>3160</v>
      </c>
      <c r="E6" s="113" t="s">
        <v>136</v>
      </c>
      <c r="F6" s="116">
        <v>3</v>
      </c>
      <c r="G6" s="116">
        <v>3</v>
      </c>
      <c r="H6" s="116">
        <v>3</v>
      </c>
      <c r="I6" s="116">
        <v>2</v>
      </c>
      <c r="J6" s="116">
        <v>2</v>
      </c>
      <c r="K6" s="116">
        <v>2</v>
      </c>
      <c r="L6" s="116">
        <v>2</v>
      </c>
      <c r="M6" s="116">
        <v>2</v>
      </c>
      <c r="N6" s="116">
        <f t="shared" si="0"/>
        <v>19</v>
      </c>
      <c r="O6" s="117" t="str">
        <f t="shared" si="1"/>
        <v>ดี</v>
      </c>
    </row>
    <row r="7" spans="1:15" s="50" customFormat="1" ht="15" customHeight="1">
      <c r="A7" s="186"/>
      <c r="B7" s="75" t="s">
        <v>84</v>
      </c>
      <c r="C7" s="24">
        <v>4</v>
      </c>
      <c r="D7" s="24">
        <v>3201</v>
      </c>
      <c r="E7" s="114" t="s">
        <v>137</v>
      </c>
      <c r="F7" s="28">
        <v>3</v>
      </c>
      <c r="G7" s="28">
        <v>3</v>
      </c>
      <c r="H7" s="28">
        <v>2</v>
      </c>
      <c r="I7" s="28">
        <v>2</v>
      </c>
      <c r="J7" s="28">
        <v>2</v>
      </c>
      <c r="K7" s="28">
        <v>2</v>
      </c>
      <c r="L7" s="28">
        <v>2</v>
      </c>
      <c r="M7" s="28">
        <v>2</v>
      </c>
      <c r="N7" s="76">
        <f t="shared" si="0"/>
        <v>18</v>
      </c>
      <c r="O7" s="77" t="str">
        <f t="shared" si="1"/>
        <v>ดี</v>
      </c>
    </row>
    <row r="8" spans="1:15" s="50" customFormat="1" ht="15" customHeight="1">
      <c r="A8" s="186"/>
      <c r="B8" s="78" t="s">
        <v>85</v>
      </c>
      <c r="C8" s="54">
        <v>5</v>
      </c>
      <c r="D8" s="54">
        <v>3204</v>
      </c>
      <c r="E8" s="113" t="s">
        <v>138</v>
      </c>
      <c r="F8" s="116">
        <v>3</v>
      </c>
      <c r="G8" s="116">
        <v>3</v>
      </c>
      <c r="H8" s="116">
        <v>2</v>
      </c>
      <c r="I8" s="116">
        <v>2</v>
      </c>
      <c r="J8" s="116">
        <v>2</v>
      </c>
      <c r="K8" s="116">
        <v>2</v>
      </c>
      <c r="L8" s="116">
        <v>2</v>
      </c>
      <c r="M8" s="116">
        <v>2</v>
      </c>
      <c r="N8" s="116">
        <f t="shared" si="0"/>
        <v>18</v>
      </c>
      <c r="O8" s="117" t="str">
        <f t="shared" si="1"/>
        <v>ดี</v>
      </c>
    </row>
    <row r="9" spans="1:15" s="50" customFormat="1" ht="15" customHeight="1">
      <c r="A9" s="186"/>
      <c r="B9" s="79" t="s">
        <v>86</v>
      </c>
      <c r="C9" s="24">
        <v>6</v>
      </c>
      <c r="D9" s="24">
        <v>3207</v>
      </c>
      <c r="E9" s="114" t="s">
        <v>139</v>
      </c>
      <c r="F9" s="76">
        <v>3</v>
      </c>
      <c r="G9" s="76">
        <v>3</v>
      </c>
      <c r="H9" s="76">
        <v>3</v>
      </c>
      <c r="I9" s="76">
        <v>3</v>
      </c>
      <c r="J9" s="76">
        <v>3</v>
      </c>
      <c r="K9" s="76">
        <v>3</v>
      </c>
      <c r="L9" s="76">
        <v>2</v>
      </c>
      <c r="M9" s="76">
        <v>2</v>
      </c>
      <c r="N9" s="76">
        <f t="shared" si="0"/>
        <v>22</v>
      </c>
      <c r="O9" s="77" t="str">
        <f t="shared" si="1"/>
        <v>ดีเยี่ยม</v>
      </c>
    </row>
    <row r="10" spans="1:15" s="50" customFormat="1" ht="15" customHeight="1">
      <c r="A10" s="186">
        <v>2</v>
      </c>
      <c r="B10" s="72" t="s">
        <v>87</v>
      </c>
      <c r="C10" s="54">
        <v>7</v>
      </c>
      <c r="D10" s="54">
        <v>3254</v>
      </c>
      <c r="E10" s="113" t="s">
        <v>140</v>
      </c>
      <c r="F10" s="116">
        <v>3</v>
      </c>
      <c r="G10" s="116">
        <v>3</v>
      </c>
      <c r="H10" s="116">
        <v>3</v>
      </c>
      <c r="I10" s="116">
        <v>2</v>
      </c>
      <c r="J10" s="116">
        <v>3</v>
      </c>
      <c r="K10" s="116">
        <v>3</v>
      </c>
      <c r="L10" s="116">
        <v>2</v>
      </c>
      <c r="M10" s="116">
        <v>2</v>
      </c>
      <c r="N10" s="116">
        <f t="shared" si="0"/>
        <v>21</v>
      </c>
      <c r="O10" s="117" t="str">
        <f t="shared" si="1"/>
        <v>ดีเยี่ยม</v>
      </c>
    </row>
    <row r="11" spans="1:15" s="50" customFormat="1" ht="15" customHeight="1">
      <c r="A11" s="186"/>
      <c r="B11" s="75" t="s">
        <v>88</v>
      </c>
      <c r="C11" s="24">
        <v>8</v>
      </c>
      <c r="D11" s="24">
        <v>3662</v>
      </c>
      <c r="E11" s="73" t="s">
        <v>141</v>
      </c>
      <c r="F11" s="76">
        <v>3</v>
      </c>
      <c r="G11" s="76">
        <v>3</v>
      </c>
      <c r="H11" s="76">
        <v>3</v>
      </c>
      <c r="I11" s="76">
        <v>3</v>
      </c>
      <c r="J11" s="76">
        <v>2</v>
      </c>
      <c r="K11" s="76">
        <v>2</v>
      </c>
      <c r="L11" s="76">
        <v>2</v>
      </c>
      <c r="M11" s="76">
        <v>2</v>
      </c>
      <c r="N11" s="76">
        <f t="shared" si="0"/>
        <v>20</v>
      </c>
      <c r="O11" s="77" t="str">
        <f t="shared" si="1"/>
        <v>ดี</v>
      </c>
    </row>
    <row r="12" spans="1:15" s="50" customFormat="1" ht="15" customHeight="1">
      <c r="A12" s="186"/>
      <c r="B12" s="78" t="s">
        <v>89</v>
      </c>
      <c r="C12" s="189" t="s">
        <v>3</v>
      </c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1"/>
    </row>
    <row r="13" spans="1:15" s="50" customFormat="1" ht="15" customHeight="1">
      <c r="A13" s="186"/>
      <c r="B13" s="75" t="s">
        <v>90</v>
      </c>
      <c r="C13" s="192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4"/>
    </row>
    <row r="14" spans="1:15" s="50" customFormat="1" ht="15" customHeight="1">
      <c r="A14" s="186"/>
      <c r="B14" s="80" t="s">
        <v>91</v>
      </c>
      <c r="C14" s="192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4"/>
    </row>
    <row r="15" spans="1:15" s="50" customFormat="1" ht="15" customHeight="1">
      <c r="A15" s="186">
        <v>3</v>
      </c>
      <c r="B15" s="72" t="s">
        <v>92</v>
      </c>
      <c r="C15" s="192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4"/>
    </row>
    <row r="16" spans="1:15" s="50" customFormat="1" ht="15" customHeight="1">
      <c r="A16" s="186"/>
      <c r="B16" s="75" t="s">
        <v>93</v>
      </c>
      <c r="C16" s="192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4"/>
    </row>
    <row r="17" spans="1:15" s="50" customFormat="1" ht="15" customHeight="1">
      <c r="A17" s="186"/>
      <c r="B17" s="78" t="s">
        <v>94</v>
      </c>
      <c r="C17" s="192"/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4"/>
    </row>
    <row r="18" spans="1:15" s="50" customFormat="1" ht="15" customHeight="1">
      <c r="A18" s="186"/>
      <c r="B18" s="80" t="s">
        <v>95</v>
      </c>
      <c r="C18" s="192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4"/>
    </row>
    <row r="19" spans="1:15" s="50" customFormat="1" ht="15" customHeight="1">
      <c r="A19" s="186">
        <v>4</v>
      </c>
      <c r="B19" s="72" t="s">
        <v>96</v>
      </c>
      <c r="C19" s="192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4"/>
    </row>
    <row r="20" spans="1:15" s="50" customFormat="1" ht="15" customHeight="1">
      <c r="A20" s="186"/>
      <c r="B20" s="81" t="s">
        <v>97</v>
      </c>
      <c r="C20" s="192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4"/>
    </row>
    <row r="21" spans="1:15" s="50" customFormat="1" ht="15" customHeight="1">
      <c r="A21" s="186"/>
      <c r="B21" s="82" t="s">
        <v>98</v>
      </c>
      <c r="C21" s="192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4"/>
    </row>
    <row r="22" spans="1:15" s="50" customFormat="1" ht="15" customHeight="1">
      <c r="A22" s="186"/>
      <c r="B22" s="75" t="s">
        <v>99</v>
      </c>
      <c r="C22" s="192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4"/>
    </row>
    <row r="23" spans="1:15" s="50" customFormat="1" ht="15" customHeight="1">
      <c r="A23" s="186"/>
      <c r="B23" s="78" t="s">
        <v>100</v>
      </c>
      <c r="C23" s="192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4"/>
    </row>
    <row r="24" spans="1:15" s="50" customFormat="1" ht="15" customHeight="1">
      <c r="A24" s="186"/>
      <c r="B24" s="78" t="s">
        <v>101</v>
      </c>
      <c r="C24" s="192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4"/>
    </row>
    <row r="25" spans="1:15" s="50" customFormat="1" ht="15" customHeight="1">
      <c r="A25" s="186"/>
      <c r="B25" s="83" t="s">
        <v>102</v>
      </c>
      <c r="C25" s="192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4"/>
    </row>
    <row r="26" spans="1:15" s="50" customFormat="1" ht="15" customHeight="1">
      <c r="A26" s="186"/>
      <c r="B26" s="83" t="s">
        <v>103</v>
      </c>
      <c r="C26" s="192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4"/>
    </row>
    <row r="27" spans="1:15" s="50" customFormat="1" ht="15" customHeight="1">
      <c r="A27" s="186">
        <v>5</v>
      </c>
      <c r="B27" s="84" t="s">
        <v>104</v>
      </c>
      <c r="C27" s="192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4"/>
    </row>
    <row r="28" spans="1:15" s="50" customFormat="1" ht="15" customHeight="1">
      <c r="A28" s="186"/>
      <c r="B28" s="85" t="s">
        <v>105</v>
      </c>
      <c r="C28" s="192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4"/>
    </row>
    <row r="29" spans="1:15" s="50" customFormat="1" ht="15" customHeight="1">
      <c r="A29" s="186"/>
      <c r="B29" s="86" t="s">
        <v>106</v>
      </c>
      <c r="C29" s="192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4"/>
    </row>
    <row r="30" spans="1:15" s="50" customFormat="1" ht="15" customHeight="1">
      <c r="A30" s="186"/>
      <c r="B30" s="87" t="s">
        <v>107</v>
      </c>
      <c r="C30" s="192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4"/>
    </row>
    <row r="31" spans="1:15" s="50" customFormat="1" ht="15" customHeight="1">
      <c r="A31" s="186"/>
      <c r="B31" s="86" t="s">
        <v>108</v>
      </c>
      <c r="C31" s="192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4"/>
    </row>
    <row r="32" spans="1:15" s="50" customFormat="1" ht="15" customHeight="1">
      <c r="A32" s="186">
        <v>6</v>
      </c>
      <c r="B32" s="84" t="s">
        <v>109</v>
      </c>
      <c r="C32" s="192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4"/>
    </row>
    <row r="33" spans="1:15" s="50" customFormat="1" ht="15" customHeight="1">
      <c r="A33" s="186"/>
      <c r="B33" s="85" t="s">
        <v>110</v>
      </c>
      <c r="C33" s="192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4"/>
    </row>
    <row r="34" spans="1:15" s="50" customFormat="1" ht="15" customHeight="1">
      <c r="A34" s="186"/>
      <c r="B34" s="86" t="s">
        <v>111</v>
      </c>
      <c r="C34" s="192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4"/>
    </row>
    <row r="35" spans="1:15" s="50" customFormat="1" ht="15" customHeight="1">
      <c r="A35" s="186"/>
      <c r="B35" s="85" t="s">
        <v>112</v>
      </c>
      <c r="C35" s="192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4"/>
    </row>
    <row r="36" spans="1:15" s="50" customFormat="1" ht="15" customHeight="1">
      <c r="A36" s="186"/>
      <c r="B36" s="86" t="s">
        <v>113</v>
      </c>
      <c r="C36" s="192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4"/>
    </row>
    <row r="37" spans="1:15" s="50" customFormat="1" ht="15" customHeight="1">
      <c r="A37" s="187">
        <v>7</v>
      </c>
      <c r="B37" s="88" t="s">
        <v>114</v>
      </c>
      <c r="C37" s="192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4"/>
    </row>
    <row r="38" spans="1:15" s="50" customFormat="1" ht="15" customHeight="1">
      <c r="A38" s="187"/>
      <c r="B38" s="89" t="s">
        <v>115</v>
      </c>
      <c r="C38" s="192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1:15" s="50" customFormat="1" ht="15" customHeight="1">
      <c r="A39" s="187"/>
      <c r="B39" s="90" t="s">
        <v>116</v>
      </c>
      <c r="C39" s="192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</row>
    <row r="40" spans="1:15" s="50" customFormat="1" ht="15" customHeight="1">
      <c r="A40" s="187"/>
      <c r="B40" s="90" t="s">
        <v>117</v>
      </c>
      <c r="C40" s="192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4"/>
    </row>
    <row r="41" spans="1:15" s="50" customFormat="1" ht="15" customHeight="1">
      <c r="A41" s="187"/>
      <c r="B41" s="89" t="s">
        <v>118</v>
      </c>
      <c r="C41" s="192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4"/>
    </row>
    <row r="42" spans="1:15" s="50" customFormat="1" ht="15" customHeight="1">
      <c r="A42" s="187"/>
      <c r="B42" s="91" t="s">
        <v>119</v>
      </c>
      <c r="C42" s="192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4"/>
    </row>
    <row r="43" spans="1:15" s="50" customFormat="1" ht="15" customHeight="1">
      <c r="A43" s="187"/>
      <c r="B43" s="89" t="s">
        <v>120</v>
      </c>
      <c r="C43" s="192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4"/>
    </row>
    <row r="44" spans="1:15" s="50" customFormat="1" ht="15" customHeight="1">
      <c r="A44" s="188">
        <v>8</v>
      </c>
      <c r="B44" s="88" t="s">
        <v>121</v>
      </c>
      <c r="C44" s="192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4"/>
    </row>
    <row r="45" spans="1:15" s="50" customFormat="1" ht="15" customHeight="1">
      <c r="A45" s="188"/>
      <c r="B45" s="92" t="s">
        <v>122</v>
      </c>
      <c r="C45" s="192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4"/>
    </row>
    <row r="46" spans="1:15" s="50" customFormat="1" ht="15" customHeight="1">
      <c r="A46" s="188"/>
      <c r="B46" s="90" t="s">
        <v>123</v>
      </c>
      <c r="C46" s="192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4"/>
    </row>
    <row r="47" spans="1:15" s="94" customFormat="1" ht="23.25" customHeight="1">
      <c r="A47" s="188"/>
      <c r="B47" s="93" t="s">
        <v>124</v>
      </c>
      <c r="C47" s="192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4"/>
    </row>
    <row r="48" spans="1:15" s="94" customFormat="1" ht="16.5" customHeight="1">
      <c r="A48" s="188"/>
      <c r="B48" s="95" t="s">
        <v>125</v>
      </c>
      <c r="C48" s="195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7"/>
    </row>
    <row r="49" spans="1:15" s="94" customFormat="1" ht="16.5" customHeight="1">
      <c r="A49" s="96"/>
      <c r="B49" s="97"/>
      <c r="C49" s="30"/>
      <c r="D49" s="30"/>
      <c r="E49" s="31"/>
      <c r="F49" s="33"/>
      <c r="G49" s="33"/>
      <c r="H49" s="33"/>
      <c r="I49" s="33"/>
      <c r="J49" s="33"/>
      <c r="K49" s="33"/>
      <c r="L49" s="33"/>
      <c r="M49" s="33"/>
      <c r="N49" s="33"/>
      <c r="O49" s="31"/>
    </row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</sheetData>
  <sheetProtection selectLockedCells="1" selectUnlockedCells="1"/>
  <mergeCells count="15">
    <mergeCell ref="A4:A9"/>
    <mergeCell ref="A10:A14"/>
    <mergeCell ref="A15:A18"/>
    <mergeCell ref="A1:O1"/>
    <mergeCell ref="A2:A3"/>
    <mergeCell ref="B2:B3"/>
    <mergeCell ref="C2:C3"/>
    <mergeCell ref="D2:D3"/>
    <mergeCell ref="E2:E3"/>
    <mergeCell ref="A19:A26"/>
    <mergeCell ref="A27:A31"/>
    <mergeCell ref="A32:A36"/>
    <mergeCell ref="A37:A43"/>
    <mergeCell ref="A44:A48"/>
    <mergeCell ref="C12:O48"/>
  </mergeCells>
  <printOptions/>
  <pageMargins left="0.9840277777777777" right="0.19652777777777777" top="0.19652777777777777" bottom="0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Meename5</cp:lastModifiedBy>
  <cp:lastPrinted>2020-11-16T03:01:11Z</cp:lastPrinted>
  <dcterms:modified xsi:type="dcterms:W3CDTF">2021-03-28T10:58:32Z</dcterms:modified>
  <cp:category/>
  <cp:version/>
  <cp:contentType/>
  <cp:contentStatus/>
</cp:coreProperties>
</file>